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reese\Documents\Corp. Risk Mgmt\2019\"/>
    </mc:Choice>
  </mc:AlternateContent>
  <bookViews>
    <workbookView xWindow="0" yWindow="1890" windowWidth="15360" windowHeight="9045"/>
  </bookViews>
  <sheets>
    <sheet name="25,000" sheetId="5" r:id="rId1"/>
    <sheet name="30,000" sheetId="6" r:id="rId2"/>
    <sheet name="10,000" sheetId="7" r:id="rId3"/>
  </sheets>
  <definedNames>
    <definedName name="_Ref80933118" localSheetId="0">'25,000'!#REF!</definedName>
  </definedNames>
  <calcPr calcId="162913"/>
</workbook>
</file>

<file path=xl/calcChain.xml><?xml version="1.0" encoding="utf-8"?>
<calcChain xmlns="http://schemas.openxmlformats.org/spreadsheetml/2006/main">
  <c r="I31" i="7" l="1"/>
  <c r="D31" i="7"/>
  <c r="E4" i="7"/>
  <c r="G4" i="7" s="1"/>
  <c r="H4" i="7"/>
  <c r="E5" i="7"/>
  <c r="F5" i="7"/>
  <c r="E6" i="7"/>
  <c r="H6" i="7" s="1"/>
  <c r="F6" i="7"/>
  <c r="E7" i="7"/>
  <c r="F7" i="7"/>
  <c r="E8" i="7"/>
  <c r="G8" i="7" s="1"/>
  <c r="F8" i="7"/>
  <c r="E10" i="7"/>
  <c r="F10" i="7"/>
  <c r="E11" i="7"/>
  <c r="H11" i="7" s="1"/>
  <c r="F11" i="7"/>
  <c r="E12" i="7"/>
  <c r="F12" i="7"/>
  <c r="E13" i="7"/>
  <c r="E14" i="7"/>
  <c r="H14" i="7" s="1"/>
  <c r="F14" i="7"/>
  <c r="E16" i="7"/>
  <c r="F16" i="7"/>
  <c r="E17" i="7"/>
  <c r="H17" i="7" s="1"/>
  <c r="I17" i="7" s="1"/>
  <c r="F17" i="7"/>
  <c r="E18" i="7"/>
  <c r="F18" i="7"/>
  <c r="E19" i="7"/>
  <c r="G19" i="7" s="1"/>
  <c r="F19" i="7"/>
  <c r="E20" i="7"/>
  <c r="F20" i="7"/>
  <c r="J20" i="7"/>
  <c r="E22" i="7"/>
  <c r="E23" i="7"/>
  <c r="F23" i="7"/>
  <c r="J23" i="7" s="1"/>
  <c r="E24" i="7"/>
  <c r="E25" i="7"/>
  <c r="F25" i="7"/>
  <c r="J25" i="7" s="1"/>
  <c r="E26" i="7"/>
  <c r="E28" i="7"/>
  <c r="F28" i="7"/>
  <c r="K28" i="7" s="1"/>
  <c r="I31" i="6"/>
  <c r="D31" i="6"/>
  <c r="E17" i="6" s="1"/>
  <c r="G17" i="6" s="1"/>
  <c r="E22" i="6"/>
  <c r="G22" i="6" s="1"/>
  <c r="E26" i="6"/>
  <c r="I34" i="7"/>
  <c r="D34" i="7"/>
  <c r="I33" i="7"/>
  <c r="D33" i="7"/>
  <c r="I32" i="7"/>
  <c r="D32" i="7"/>
  <c r="H28" i="7"/>
  <c r="I28" i="7"/>
  <c r="G28" i="7"/>
  <c r="H25" i="7"/>
  <c r="G25" i="7"/>
  <c r="H23" i="7"/>
  <c r="G23" i="7"/>
  <c r="G22" i="7"/>
  <c r="H20" i="7"/>
  <c r="K20" i="7" s="1"/>
  <c r="G20" i="7"/>
  <c r="H19" i="7"/>
  <c r="H18" i="7"/>
  <c r="I18" i="7" s="1"/>
  <c r="G18" i="7"/>
  <c r="G17" i="7"/>
  <c r="H16" i="7"/>
  <c r="K16" i="7" s="1"/>
  <c r="G16" i="7"/>
  <c r="G14" i="7"/>
  <c r="H12" i="7"/>
  <c r="K12" i="7" s="1"/>
  <c r="G12" i="7"/>
  <c r="G11" i="7"/>
  <c r="H10" i="7"/>
  <c r="I10" i="7"/>
  <c r="G10" i="7"/>
  <c r="H8" i="7"/>
  <c r="H7" i="7"/>
  <c r="J7" i="7"/>
  <c r="G7" i="7"/>
  <c r="H5" i="7"/>
  <c r="K5" i="7"/>
  <c r="G5" i="7"/>
  <c r="D33" i="6"/>
  <c r="H22" i="6"/>
  <c r="D31" i="5"/>
  <c r="E11" i="5" s="1"/>
  <c r="E6" i="5"/>
  <c r="F6" i="5" s="1"/>
  <c r="H6" i="5"/>
  <c r="E13" i="5"/>
  <c r="G13" i="5" s="1"/>
  <c r="H13" i="5"/>
  <c r="E18" i="5"/>
  <c r="F18" i="5" s="1"/>
  <c r="K18" i="5" s="1"/>
  <c r="H18" i="5"/>
  <c r="E23" i="5"/>
  <c r="G23" i="5" s="1"/>
  <c r="H23" i="5"/>
  <c r="E25" i="5"/>
  <c r="H25" i="5"/>
  <c r="E28" i="5"/>
  <c r="F28" i="5" s="1"/>
  <c r="H28" i="5"/>
  <c r="D32" i="5"/>
  <c r="D34" i="5"/>
  <c r="G6" i="5"/>
  <c r="G11" i="5"/>
  <c r="G18" i="5"/>
  <c r="G25" i="5"/>
  <c r="G28" i="5"/>
  <c r="I6" i="7"/>
  <c r="I16" i="7"/>
  <c r="I20" i="7"/>
  <c r="E12" i="6"/>
  <c r="H12" i="6"/>
  <c r="E11" i="6"/>
  <c r="E10" i="6"/>
  <c r="F10" i="6"/>
  <c r="E8" i="6"/>
  <c r="E7" i="6"/>
  <c r="H7" i="6"/>
  <c r="E6" i="6"/>
  <c r="G7" i="6"/>
  <c r="H10" i="6"/>
  <c r="G12" i="6"/>
  <c r="F6" i="6"/>
  <c r="F8" i="6"/>
  <c r="H8" i="6"/>
  <c r="G8" i="6"/>
  <c r="F11" i="6"/>
  <c r="J11" i="6" s="1"/>
  <c r="H11" i="6"/>
  <c r="G11" i="6"/>
  <c r="J10" i="6"/>
  <c r="H26" i="6"/>
  <c r="G26" i="6"/>
  <c r="H17" i="6"/>
  <c r="E5" i="6"/>
  <c r="D34" i="6"/>
  <c r="D32" i="6"/>
  <c r="E13" i="6"/>
  <c r="E16" i="6"/>
  <c r="E18" i="6"/>
  <c r="G18" i="6" s="1"/>
  <c r="E20" i="6"/>
  <c r="G20" i="6" s="1"/>
  <c r="E23" i="6"/>
  <c r="E25" i="6"/>
  <c r="E28" i="6"/>
  <c r="H28" i="6" s="1"/>
  <c r="J28" i="7"/>
  <c r="K19" i="7"/>
  <c r="K18" i="7"/>
  <c r="J16" i="7"/>
  <c r="I14" i="7"/>
  <c r="J10" i="7"/>
  <c r="K10" i="7"/>
  <c r="K7" i="7"/>
  <c r="I7" i="7"/>
  <c r="J5" i="7"/>
  <c r="I5" i="7"/>
  <c r="I11" i="6"/>
  <c r="G10" i="6"/>
  <c r="E5" i="5"/>
  <c r="E7" i="5"/>
  <c r="H7" i="5" s="1"/>
  <c r="E10" i="5"/>
  <c r="E12" i="5"/>
  <c r="F5" i="5"/>
  <c r="J5" i="5" s="1"/>
  <c r="E8" i="5"/>
  <c r="G8" i="5" s="1"/>
  <c r="E14" i="5"/>
  <c r="E17" i="5"/>
  <c r="E19" i="5"/>
  <c r="H19" i="5" s="1"/>
  <c r="E22" i="5"/>
  <c r="E24" i="5"/>
  <c r="F25" i="5"/>
  <c r="E26" i="5"/>
  <c r="E4" i="5"/>
  <c r="H4" i="5" s="1"/>
  <c r="D33" i="5"/>
  <c r="E4" i="6"/>
  <c r="H4" i="6" s="1"/>
  <c r="E24" i="6"/>
  <c r="G24" i="6" s="1"/>
  <c r="E19" i="6"/>
  <c r="E14" i="6"/>
  <c r="H14" i="6" s="1"/>
  <c r="F4" i="7"/>
  <c r="F14" i="6"/>
  <c r="K14" i="6" s="1"/>
  <c r="G14" i="6"/>
  <c r="I28" i="5"/>
  <c r="H8" i="5"/>
  <c r="H12" i="5"/>
  <c r="G12" i="5"/>
  <c r="F12" i="5"/>
  <c r="G7" i="5"/>
  <c r="H5" i="5"/>
  <c r="G5" i="5"/>
  <c r="F28" i="6"/>
  <c r="K28" i="6" s="1"/>
  <c r="G28" i="6"/>
  <c r="G23" i="6"/>
  <c r="H23" i="6"/>
  <c r="H18" i="6"/>
  <c r="G13" i="6"/>
  <c r="H13" i="6"/>
  <c r="K4" i="7"/>
  <c r="H19" i="6"/>
  <c r="G19" i="6"/>
  <c r="F4" i="6"/>
  <c r="G4" i="5"/>
  <c r="F4" i="5"/>
  <c r="H26" i="5"/>
  <c r="G26" i="5"/>
  <c r="F26" i="5"/>
  <c r="H24" i="5"/>
  <c r="H22" i="5"/>
  <c r="J22" i="5" s="1"/>
  <c r="G22" i="5"/>
  <c r="F22" i="5"/>
  <c r="G19" i="5"/>
  <c r="F19" i="5"/>
  <c r="J19" i="5" s="1"/>
  <c r="H17" i="5"/>
  <c r="G17" i="5"/>
  <c r="F17" i="5"/>
  <c r="K17" i="5" s="1"/>
  <c r="H14" i="5"/>
  <c r="I5" i="5"/>
  <c r="K5" i="5"/>
  <c r="F25" i="6"/>
  <c r="H25" i="6"/>
  <c r="G25" i="6"/>
  <c r="F20" i="6"/>
  <c r="H20" i="6"/>
  <c r="H16" i="6"/>
  <c r="G16" i="6"/>
  <c r="H5" i="6"/>
  <c r="G5" i="6"/>
  <c r="I17" i="5"/>
  <c r="I22" i="5"/>
  <c r="K26" i="5"/>
  <c r="K12" i="5"/>
  <c r="J14" i="6"/>
  <c r="J25" i="6" l="1"/>
  <c r="I25" i="6"/>
  <c r="J4" i="6"/>
  <c r="I4" i="6"/>
  <c r="G14" i="5"/>
  <c r="F14" i="5"/>
  <c r="F10" i="5"/>
  <c r="G10" i="5"/>
  <c r="I8" i="6"/>
  <c r="J8" i="6"/>
  <c r="K8" i="6"/>
  <c r="K6" i="5"/>
  <c r="I6" i="5"/>
  <c r="F24" i="7"/>
  <c r="H24" i="7"/>
  <c r="J11" i="7"/>
  <c r="K11" i="7"/>
  <c r="I11" i="7"/>
  <c r="I8" i="7"/>
  <c r="K8" i="7"/>
  <c r="J8" i="7"/>
  <c r="J6" i="7"/>
  <c r="K6" i="7"/>
  <c r="K19" i="5"/>
  <c r="I28" i="6"/>
  <c r="K4" i="6"/>
  <c r="K20" i="6"/>
  <c r="I20" i="6"/>
  <c r="J6" i="5"/>
  <c r="I4" i="5"/>
  <c r="K4" i="5"/>
  <c r="H10" i="5"/>
  <c r="J18" i="5"/>
  <c r="H24" i="6"/>
  <c r="J4" i="7"/>
  <c r="I4" i="7"/>
  <c r="K25" i="5"/>
  <c r="J25" i="5"/>
  <c r="J6" i="6"/>
  <c r="G6" i="6"/>
  <c r="H6" i="6"/>
  <c r="I6" i="6" s="1"/>
  <c r="K10" i="6"/>
  <c r="I10" i="6"/>
  <c r="F11" i="5"/>
  <c r="H11" i="5"/>
  <c r="G24" i="7"/>
  <c r="F26" i="7"/>
  <c r="H26" i="7"/>
  <c r="G26" i="7"/>
  <c r="F13" i="7"/>
  <c r="H13" i="7"/>
  <c r="G13" i="7"/>
  <c r="I19" i="5"/>
  <c r="K25" i="6"/>
  <c r="J28" i="6"/>
  <c r="J17" i="5"/>
  <c r="F8" i="5"/>
  <c r="J26" i="5"/>
  <c r="I26" i="5"/>
  <c r="J12" i="5"/>
  <c r="I12" i="5"/>
  <c r="I18" i="5"/>
  <c r="I25" i="5"/>
  <c r="F24" i="6"/>
  <c r="G24" i="5"/>
  <c r="F24" i="5"/>
  <c r="K11" i="6"/>
  <c r="K28" i="5"/>
  <c r="I34" i="6"/>
  <c r="F7" i="6"/>
  <c r="F12" i="6"/>
  <c r="F26" i="6"/>
  <c r="F18" i="6"/>
  <c r="F17" i="6"/>
  <c r="I32" i="6"/>
  <c r="F23" i="6"/>
  <c r="F16" i="6"/>
  <c r="F5" i="6"/>
  <c r="I12" i="7"/>
  <c r="I14" i="6"/>
  <c r="J4" i="5"/>
  <c r="K22" i="5"/>
  <c r="J20" i="6"/>
  <c r="G4" i="6"/>
  <c r="F19" i="6"/>
  <c r="F13" i="6"/>
  <c r="F7" i="5"/>
  <c r="J28" i="5"/>
  <c r="I33" i="6"/>
  <c r="F22" i="6"/>
  <c r="F22" i="7"/>
  <c r="H22" i="7"/>
  <c r="I19" i="7"/>
  <c r="J19" i="7"/>
  <c r="J17" i="7"/>
  <c r="K17" i="7"/>
  <c r="K14" i="7"/>
  <c r="J14" i="7"/>
  <c r="K25" i="7"/>
  <c r="F23" i="5"/>
  <c r="F13" i="5"/>
  <c r="J12" i="7"/>
  <c r="K23" i="7"/>
  <c r="I25" i="7"/>
  <c r="G6" i="7"/>
  <c r="I23" i="7"/>
  <c r="J18" i="7"/>
  <c r="E20" i="5"/>
  <c r="E16" i="5"/>
  <c r="J17" i="6" l="1"/>
  <c r="I17" i="6"/>
  <c r="K17" i="6"/>
  <c r="J24" i="5"/>
  <c r="I24" i="5"/>
  <c r="K24" i="5"/>
  <c r="H16" i="5"/>
  <c r="G16" i="5"/>
  <c r="F16" i="5"/>
  <c r="I18" i="6"/>
  <c r="J18" i="6"/>
  <c r="K18" i="6"/>
  <c r="H20" i="5"/>
  <c r="G20" i="5"/>
  <c r="F20" i="5"/>
  <c r="I23" i="5"/>
  <c r="J23" i="5"/>
  <c r="K23" i="5"/>
  <c r="K23" i="6"/>
  <c r="J23" i="6"/>
  <c r="I23" i="6"/>
  <c r="K26" i="6"/>
  <c r="I26" i="6"/>
  <c r="J26" i="6"/>
  <c r="I24" i="6"/>
  <c r="K24" i="6"/>
  <c r="J24" i="6"/>
  <c r="K11" i="5"/>
  <c r="I11" i="5"/>
  <c r="J11" i="5"/>
  <c r="J24" i="7"/>
  <c r="K24" i="7"/>
  <c r="I24" i="7"/>
  <c r="K14" i="5"/>
  <c r="I14" i="5"/>
  <c r="J14" i="5"/>
  <c r="I22" i="6"/>
  <c r="J22" i="6"/>
  <c r="K22" i="6"/>
  <c r="K13" i="6"/>
  <c r="I13" i="6"/>
  <c r="J13" i="6"/>
  <c r="I5" i="6"/>
  <c r="K5" i="6"/>
  <c r="J5" i="6"/>
  <c r="K7" i="6"/>
  <c r="I7" i="6"/>
  <c r="J7" i="6"/>
  <c r="K13" i="7"/>
  <c r="J13" i="7"/>
  <c r="I13" i="7"/>
  <c r="I13" i="5"/>
  <c r="J13" i="5"/>
  <c r="K13" i="5"/>
  <c r="I19" i="6"/>
  <c r="J19" i="6"/>
  <c r="K19" i="6"/>
  <c r="J16" i="6"/>
  <c r="I16" i="6"/>
  <c r="K16" i="6"/>
  <c r="I8" i="5"/>
  <c r="J8" i="5"/>
  <c r="K8" i="5"/>
  <c r="K6" i="6"/>
  <c r="K10" i="5"/>
  <c r="J10" i="5"/>
  <c r="I10" i="5"/>
  <c r="J22" i="7"/>
  <c r="K22" i="7"/>
  <c r="I22" i="7"/>
  <c r="I7" i="5"/>
  <c r="K7" i="5"/>
  <c r="J7" i="5"/>
  <c r="I12" i="6"/>
  <c r="K12" i="6"/>
  <c r="J12" i="6"/>
  <c r="I26" i="7"/>
  <c r="K26" i="7"/>
  <c r="J26" i="7"/>
  <c r="J20" i="5" l="1"/>
  <c r="I20" i="5"/>
  <c r="K20" i="5"/>
  <c r="K16" i="5"/>
  <c r="I16" i="5"/>
  <c r="J16" i="5"/>
</calcChain>
</file>

<file path=xl/sharedStrings.xml><?xml version="1.0" encoding="utf-8"?>
<sst xmlns="http://schemas.openxmlformats.org/spreadsheetml/2006/main" count="66" uniqueCount="15">
  <si>
    <t>% Cover</t>
  </si>
  <si>
    <t>Contracts</t>
  </si>
  <si>
    <t>Options</t>
  </si>
  <si>
    <t>Volume</t>
  </si>
  <si>
    <t>cost/student</t>
  </si>
  <si>
    <t>euros</t>
  </si>
  <si>
    <t>total costs</t>
  </si>
  <si>
    <t>dollars</t>
  </si>
  <si>
    <t>USD Exchange Rate (USD/EUR)</t>
  </si>
  <si>
    <t>Expected Values</t>
  </si>
  <si>
    <t>Covered</t>
  </si>
  <si>
    <t>Uncovered</t>
  </si>
  <si>
    <t>Results</t>
  </si>
  <si>
    <t>Actual Values</t>
  </si>
  <si>
    <t>dollars per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</si>
</sst>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73" formatCode="_(* #,##0_);_(* \(#,##0\);_(* &quot;-&quot;??_);_(@_)"/>
    <numFmt numFmtId="177" formatCode="_(&quot;$&quot;* #,##0_);_(&quot;$&quot;* \(#,##0\);_(&quot;$&quot;* &quot;-&quot;??_);_(@_)"/>
  </numFmts>
  <fonts count="6">
    <font>
      <sz val="10"/>
      <name val="Arial"/>
    </font>
    <font>
      <sz val="10"/>
      <name val="Arial"/>
    </font>
    <font>
      <b/>
      <sz val="9"/>
      <color indexed="8"/>
      <name val="Palatino"/>
      <family val="1"/>
    </font>
    <font>
      <sz val="9"/>
      <color indexed="8"/>
      <name val="Helvetica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wrapText="1"/>
    </xf>
    <xf numFmtId="9" fontId="0" fillId="0" borderId="0" xfId="0" applyNumberFormat="1"/>
    <xf numFmtId="9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/>
    </xf>
    <xf numFmtId="9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3" fontId="2" fillId="0" borderId="4" xfId="0" applyNumberFormat="1" applyFont="1" applyBorder="1" applyAlignment="1">
      <alignment horizontal="left" wrapText="1"/>
    </xf>
    <xf numFmtId="173" fontId="0" fillId="0" borderId="0" xfId="1" applyNumberFormat="1" applyFont="1"/>
    <xf numFmtId="173" fontId="0" fillId="0" borderId="0" xfId="0" applyNumberFormat="1"/>
    <xf numFmtId="173" fontId="3" fillId="0" borderId="0" xfId="1" applyNumberFormat="1" applyFont="1" applyAlignment="1">
      <alignment horizontal="right"/>
    </xf>
    <xf numFmtId="173" fontId="3" fillId="0" borderId="0" xfId="0" applyNumberFormat="1" applyFont="1" applyAlignment="1">
      <alignment horizontal="right"/>
    </xf>
    <xf numFmtId="173" fontId="3" fillId="0" borderId="5" xfId="1" applyNumberFormat="1" applyFont="1" applyBorder="1" applyAlignment="1">
      <alignment horizontal="right"/>
    </xf>
    <xf numFmtId="173" fontId="3" fillId="0" borderId="5" xfId="0" applyNumberFormat="1" applyFont="1" applyBorder="1" applyAlignment="1">
      <alignment horizontal="right"/>
    </xf>
    <xf numFmtId="173" fontId="3" fillId="0" borderId="0" xfId="0" applyNumberFormat="1" applyFont="1" applyAlignment="1">
      <alignment horizontal="center" vertical="top" wrapText="1"/>
    </xf>
    <xf numFmtId="177" fontId="3" fillId="0" borderId="0" xfId="2" applyNumberFormat="1" applyFont="1" applyAlignment="1">
      <alignment horizontal="center"/>
    </xf>
    <xf numFmtId="173" fontId="3" fillId="0" borderId="5" xfId="0" applyNumberFormat="1" applyFont="1" applyBorder="1" applyAlignment="1">
      <alignment horizontal="center" vertical="top" wrapText="1"/>
    </xf>
    <xf numFmtId="177" fontId="3" fillId="0" borderId="5" xfId="2" applyNumberFormat="1" applyFont="1" applyBorder="1" applyAlignment="1">
      <alignment horizontal="center"/>
    </xf>
    <xf numFmtId="0" fontId="5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177" fontId="3" fillId="0" borderId="5" xfId="2" applyNumberFormat="1" applyFont="1" applyFill="1" applyBorder="1" applyAlignment="1">
      <alignment horizontal="center"/>
    </xf>
    <xf numFmtId="173" fontId="0" fillId="0" borderId="0" xfId="0" applyNumberForma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zoomScaleNormal="100" workbookViewId="0">
      <selection activeCell="C29" sqref="C29:E29"/>
    </sheetView>
  </sheetViews>
  <sheetFormatPr defaultRowHeight="12.75"/>
  <cols>
    <col min="1" max="1" width="7.42578125" bestFit="1" customWidth="1"/>
    <col min="2" max="2" width="5.7109375" bestFit="1" customWidth="1"/>
    <col min="3" max="4" width="11.28515625" bestFit="1" customWidth="1"/>
    <col min="5" max="7" width="11" bestFit="1" customWidth="1"/>
    <col min="8" max="8" width="10.7109375" bestFit="1" customWidth="1"/>
    <col min="9" max="9" width="11" bestFit="1" customWidth="1"/>
    <col min="10" max="10" width="11.5703125" customWidth="1"/>
    <col min="11" max="11" width="11.5703125" bestFit="1" customWidth="1"/>
    <col min="12" max="12" width="11.28515625" customWidth="1"/>
    <col min="13" max="13" width="12.7109375" customWidth="1"/>
  </cols>
  <sheetData>
    <row r="1" spans="1:12" ht="13.5" thickBot="1">
      <c r="A1" s="13" t="s">
        <v>3</v>
      </c>
      <c r="B1" s="15">
        <v>25000</v>
      </c>
      <c r="C1" s="13"/>
      <c r="D1" s="13"/>
      <c r="E1" s="13"/>
      <c r="F1" s="13"/>
      <c r="G1" s="13"/>
      <c r="H1" s="1"/>
      <c r="I1" s="27" t="s">
        <v>12</v>
      </c>
      <c r="J1" s="27"/>
      <c r="K1" s="27"/>
    </row>
    <row r="2" spans="1:12" ht="13.5" thickBot="1">
      <c r="A2" s="28"/>
      <c r="B2" s="28"/>
      <c r="C2" s="28"/>
      <c r="D2" s="28"/>
      <c r="E2" s="14"/>
      <c r="F2" s="14"/>
      <c r="G2" s="14"/>
      <c r="H2" s="2"/>
      <c r="I2" s="29" t="s">
        <v>8</v>
      </c>
      <c r="J2" s="29"/>
      <c r="K2" s="29"/>
      <c r="L2" s="26" t="s">
        <v>14</v>
      </c>
    </row>
    <row r="3" spans="1:12" ht="13.5" thickBot="1">
      <c r="A3" s="4" t="s">
        <v>0</v>
      </c>
      <c r="B3" s="5"/>
      <c r="C3" s="3" t="s">
        <v>1</v>
      </c>
      <c r="D3" s="3" t="s">
        <v>2</v>
      </c>
      <c r="E3" s="3" t="s">
        <v>10</v>
      </c>
      <c r="F3" s="3" t="s">
        <v>11</v>
      </c>
      <c r="G3" s="3" t="s">
        <v>1</v>
      </c>
      <c r="H3" s="5" t="s">
        <v>2</v>
      </c>
      <c r="I3" s="3">
        <v>1.01</v>
      </c>
      <c r="J3" s="6">
        <v>1.22</v>
      </c>
      <c r="K3" s="6">
        <v>1.48</v>
      </c>
    </row>
    <row r="4" spans="1:12">
      <c r="A4" s="8">
        <v>1</v>
      </c>
      <c r="B4" s="9"/>
      <c r="C4" s="8">
        <v>0</v>
      </c>
      <c r="D4" s="8">
        <v>1</v>
      </c>
      <c r="E4" s="18">
        <f>$D$31*A4</f>
        <v>25000000</v>
      </c>
      <c r="F4" s="19">
        <f>$D$31-E4</f>
        <v>0</v>
      </c>
      <c r="G4" s="19">
        <f>E4*C4</f>
        <v>0</v>
      </c>
      <c r="H4" s="22">
        <f>E4*D4</f>
        <v>25000000</v>
      </c>
      <c r="I4" s="23">
        <f>($J$3-$I$3)*$F4+($J$3-$I$3)*$H4-(0.05*$H4*$J$3)</f>
        <v>3724999.9999999991</v>
      </c>
      <c r="J4" s="23">
        <f>($J$3-$J$3)*F4+($J$3-$J$3)*H4-(0.05*H4*$J$3)</f>
        <v>-1525000</v>
      </c>
      <c r="K4" s="23">
        <f>($J$3-$K$3)*F4-(0.05*H4*$J$3)</f>
        <v>-1525000</v>
      </c>
    </row>
    <row r="5" spans="1:12">
      <c r="A5" s="8">
        <v>1</v>
      </c>
      <c r="B5" s="9"/>
      <c r="C5" s="8">
        <v>0.25</v>
      </c>
      <c r="D5" s="8">
        <v>0.75</v>
      </c>
      <c r="E5" s="18">
        <f>$D$31*A5</f>
        <v>25000000</v>
      </c>
      <c r="F5" s="19">
        <f>$D$31-E5</f>
        <v>0</v>
      </c>
      <c r="G5" s="19">
        <f t="shared" ref="G5:G28" si="0">E5*C5</f>
        <v>6250000</v>
      </c>
      <c r="H5" s="22">
        <f t="shared" ref="H5:H28" si="1">E5*D5</f>
        <v>18750000</v>
      </c>
      <c r="I5" s="23">
        <f>($J$3-$I$3)*F5+($J$3-$I$3)*H5-(0.05*H5*$J$3)</f>
        <v>2793749.9999999995</v>
      </c>
      <c r="J5" s="23">
        <f t="shared" ref="J5:J28" si="2">($J$3-$J$3)*F5+($J$3-$J$3)*H5-(0.05*H5*$J$3)</f>
        <v>-1143750</v>
      </c>
      <c r="K5" s="23">
        <f>($J$3-$K$3)*F5-(0.05*H5*$J$3)</f>
        <v>-1143750</v>
      </c>
      <c r="L5" s="7"/>
    </row>
    <row r="6" spans="1:12">
      <c r="A6" s="8">
        <v>1</v>
      </c>
      <c r="B6" s="9"/>
      <c r="C6" s="8">
        <v>0.5</v>
      </c>
      <c r="D6" s="8">
        <v>0.5</v>
      </c>
      <c r="E6" s="18">
        <f>$D$31*A6</f>
        <v>25000000</v>
      </c>
      <c r="F6" s="19">
        <f>$D$31-E6</f>
        <v>0</v>
      </c>
      <c r="G6" s="19">
        <f t="shared" si="0"/>
        <v>12500000</v>
      </c>
      <c r="H6" s="22">
        <f t="shared" si="1"/>
        <v>12500000</v>
      </c>
      <c r="I6" s="23">
        <f>($J$3-$I$3)*F6+($J$3-$I$3)*H6-(0.05*H6*$J$3)</f>
        <v>1862499.9999999995</v>
      </c>
      <c r="J6" s="23">
        <f t="shared" si="2"/>
        <v>-762500</v>
      </c>
      <c r="K6" s="23">
        <f>($J$3-$K$3)*F6-(0.05*H6*$J$3)</f>
        <v>-762500</v>
      </c>
      <c r="L6" s="7"/>
    </row>
    <row r="7" spans="1:12">
      <c r="A7" s="8">
        <v>1</v>
      </c>
      <c r="B7" s="9"/>
      <c r="C7" s="8">
        <v>0.75</v>
      </c>
      <c r="D7" s="8">
        <v>0.25</v>
      </c>
      <c r="E7" s="18">
        <f>$D$31*A7</f>
        <v>25000000</v>
      </c>
      <c r="F7" s="19">
        <f>$D$31-E7</f>
        <v>0</v>
      </c>
      <c r="G7" s="19">
        <f t="shared" si="0"/>
        <v>18750000</v>
      </c>
      <c r="H7" s="22">
        <f t="shared" si="1"/>
        <v>6250000</v>
      </c>
      <c r="I7" s="23">
        <f>($J$3-$I$3)*F7+($J$3-$I$3)*H7-(0.05*H7*$J$3)</f>
        <v>931249.99999999977</v>
      </c>
      <c r="J7" s="23">
        <f t="shared" si="2"/>
        <v>-381250</v>
      </c>
      <c r="K7" s="23">
        <f>($J$3-$K$3)*F7-(0.05*H7*$J$3)</f>
        <v>-381250</v>
      </c>
      <c r="L7" s="7"/>
    </row>
    <row r="8" spans="1:12">
      <c r="A8" s="8">
        <v>1</v>
      </c>
      <c r="B8" s="9"/>
      <c r="C8" s="8">
        <v>1</v>
      </c>
      <c r="D8" s="8">
        <v>0</v>
      </c>
      <c r="E8" s="18">
        <f>$D$31*A8</f>
        <v>25000000</v>
      </c>
      <c r="F8" s="19">
        <f>$D$31-E8</f>
        <v>0</v>
      </c>
      <c r="G8" s="19">
        <f t="shared" si="0"/>
        <v>25000000</v>
      </c>
      <c r="H8" s="22">
        <f t="shared" si="1"/>
        <v>0</v>
      </c>
      <c r="I8" s="23">
        <f>($J$3-$I$3)*F8+($J$3-$I$3)*H8-(0.05*H8*$J$3)</f>
        <v>0</v>
      </c>
      <c r="J8" s="23">
        <f t="shared" si="2"/>
        <v>0</v>
      </c>
      <c r="K8" s="23">
        <f>($J$3-$K$3)*F8-(0.05*H8*$J$3)</f>
        <v>0</v>
      </c>
      <c r="L8" s="7"/>
    </row>
    <row r="9" spans="1:12">
      <c r="A9" s="10"/>
      <c r="B9" s="9"/>
      <c r="C9" s="10"/>
      <c r="D9" s="10"/>
      <c r="E9" s="18"/>
      <c r="F9" s="19"/>
      <c r="G9" s="19"/>
      <c r="H9" s="22"/>
      <c r="I9" s="23"/>
      <c r="J9" s="23"/>
      <c r="K9" s="23"/>
      <c r="L9" s="7"/>
    </row>
    <row r="10" spans="1:12">
      <c r="A10" s="8">
        <v>0.75</v>
      </c>
      <c r="B10" s="9"/>
      <c r="C10" s="8">
        <v>0</v>
      </c>
      <c r="D10" s="8">
        <v>1</v>
      </c>
      <c r="E10" s="18">
        <f>$D$31*A10</f>
        <v>18750000</v>
      </c>
      <c r="F10" s="19">
        <f>$D$31-E10</f>
        <v>6250000</v>
      </c>
      <c r="G10" s="19">
        <f t="shared" si="0"/>
        <v>0</v>
      </c>
      <c r="H10" s="22">
        <f t="shared" si="1"/>
        <v>18750000</v>
      </c>
      <c r="I10" s="23">
        <f>($J$3-$I$3)*F10+($J$3-$I$3)*H10-(0.05*H10*$J$3)</f>
        <v>4106249.9999999991</v>
      </c>
      <c r="J10" s="23">
        <f t="shared" si="2"/>
        <v>-1143750</v>
      </c>
      <c r="K10" s="23">
        <f>($J$3-$K$3)*F10-(0.05*H10*$J$3)</f>
        <v>-2768750</v>
      </c>
      <c r="L10" s="7"/>
    </row>
    <row r="11" spans="1:12">
      <c r="A11" s="8">
        <v>0.75</v>
      </c>
      <c r="B11" s="9"/>
      <c r="C11" s="8">
        <v>0.25</v>
      </c>
      <c r="D11" s="8">
        <v>0.75</v>
      </c>
      <c r="E11" s="18">
        <f>$D$31*A11</f>
        <v>18750000</v>
      </c>
      <c r="F11" s="19">
        <f>$D$31-E11</f>
        <v>6250000</v>
      </c>
      <c r="G11" s="19">
        <f t="shared" si="0"/>
        <v>4687500</v>
      </c>
      <c r="H11" s="22">
        <f t="shared" si="1"/>
        <v>14062500</v>
      </c>
      <c r="I11" s="23">
        <f>($J$3-$I$3)*F11+($J$3-$I$3)*H11-(0.05*H11*$J$3)</f>
        <v>3407812.4999999991</v>
      </c>
      <c r="J11" s="23">
        <f t="shared" si="2"/>
        <v>-857812.5</v>
      </c>
      <c r="K11" s="23">
        <f>($J$3-$K$3)*F11-(0.05*H11*$J$3)</f>
        <v>-2482812.5</v>
      </c>
      <c r="L11" s="7"/>
    </row>
    <row r="12" spans="1:12">
      <c r="A12" s="8">
        <v>0.75</v>
      </c>
      <c r="B12" s="9"/>
      <c r="C12" s="8">
        <v>0.5</v>
      </c>
      <c r="D12" s="8">
        <v>0.5</v>
      </c>
      <c r="E12" s="18">
        <f>$D$31*A12</f>
        <v>18750000</v>
      </c>
      <c r="F12" s="19">
        <f>$D$31-E12</f>
        <v>6250000</v>
      </c>
      <c r="G12" s="19">
        <f t="shared" si="0"/>
        <v>9375000</v>
      </c>
      <c r="H12" s="22">
        <f t="shared" si="1"/>
        <v>9375000</v>
      </c>
      <c r="I12" s="23">
        <f>($J$3-$I$3)*F12+($J$3-$I$3)*H12-(0.05*H12*$J$3)</f>
        <v>2709374.9999999995</v>
      </c>
      <c r="J12" s="23">
        <f t="shared" si="2"/>
        <v>-571875</v>
      </c>
      <c r="K12" s="23">
        <f>($J$3-$K$3)*F12-(0.05*H12*$J$3)</f>
        <v>-2196875</v>
      </c>
      <c r="L12" s="7"/>
    </row>
    <row r="13" spans="1:12">
      <c r="A13" s="8">
        <v>0.75</v>
      </c>
      <c r="B13" s="9"/>
      <c r="C13" s="8">
        <v>0.75</v>
      </c>
      <c r="D13" s="8">
        <v>0.25</v>
      </c>
      <c r="E13" s="18">
        <f>$D$31*A13</f>
        <v>18750000</v>
      </c>
      <c r="F13" s="19">
        <f>$D$31-E13</f>
        <v>6250000</v>
      </c>
      <c r="G13" s="19">
        <f t="shared" si="0"/>
        <v>14062500</v>
      </c>
      <c r="H13" s="22">
        <f t="shared" si="1"/>
        <v>4687500</v>
      </c>
      <c r="I13" s="23">
        <f>($J$3-$I$3)*F13+($J$3-$I$3)*H13-(0.05*H13*$J$3)</f>
        <v>2010937.4999999995</v>
      </c>
      <c r="J13" s="23">
        <f t="shared" si="2"/>
        <v>-285937.5</v>
      </c>
      <c r="K13" s="23">
        <f>($J$3-$K$3)*F13-(0.05*H13*$J$3)</f>
        <v>-1910937.5</v>
      </c>
      <c r="L13" s="7"/>
    </row>
    <row r="14" spans="1:12">
      <c r="A14" s="8">
        <v>0.75</v>
      </c>
      <c r="B14" s="9"/>
      <c r="C14" s="8">
        <v>1</v>
      </c>
      <c r="D14" s="8">
        <v>0</v>
      </c>
      <c r="E14" s="18">
        <f>$D$31*A14</f>
        <v>18750000</v>
      </c>
      <c r="F14" s="19">
        <f>$D$31-E14</f>
        <v>6250000</v>
      </c>
      <c r="G14" s="19">
        <f t="shared" si="0"/>
        <v>18750000</v>
      </c>
      <c r="H14" s="22">
        <f t="shared" si="1"/>
        <v>0</v>
      </c>
      <c r="I14" s="23">
        <f>($J$3-$I$3)*F14+($J$3-$I$3)*H14-(0.05*H14*$J$3)</f>
        <v>1312499.9999999998</v>
      </c>
      <c r="J14" s="23">
        <f t="shared" si="2"/>
        <v>0</v>
      </c>
      <c r="K14" s="23">
        <f>($J$3-$K$3)*F14-(0.05*H14*$J$3)</f>
        <v>-1625000</v>
      </c>
      <c r="L14" s="7"/>
    </row>
    <row r="15" spans="1:12">
      <c r="A15" s="10"/>
      <c r="B15" s="9"/>
      <c r="C15" s="10"/>
      <c r="D15" s="10"/>
      <c r="E15" s="18"/>
      <c r="F15" s="19"/>
      <c r="G15" s="19"/>
      <c r="H15" s="22"/>
      <c r="I15" s="23"/>
      <c r="J15" s="23"/>
      <c r="K15" s="23"/>
      <c r="L15" s="7"/>
    </row>
    <row r="16" spans="1:12">
      <c r="A16" s="8">
        <v>0.5</v>
      </c>
      <c r="B16" s="9"/>
      <c r="C16" s="8">
        <v>0</v>
      </c>
      <c r="D16" s="8">
        <v>1</v>
      </c>
      <c r="E16" s="18">
        <f>$D$31*A16</f>
        <v>12500000</v>
      </c>
      <c r="F16" s="19">
        <f>$D$31-E16</f>
        <v>12500000</v>
      </c>
      <c r="G16" s="19">
        <f t="shared" si="0"/>
        <v>0</v>
      </c>
      <c r="H16" s="22">
        <f t="shared" si="1"/>
        <v>12500000</v>
      </c>
      <c r="I16" s="23">
        <f t="shared" ref="I16:I28" si="3">($J$3-$I$3)*F16+($J$3-$I$3)*H16-(0.05*H16*$J$3)</f>
        <v>4487499.9999999991</v>
      </c>
      <c r="J16" s="23">
        <f t="shared" si="2"/>
        <v>-762500</v>
      </c>
      <c r="K16" s="23">
        <f>($J$3-$K$3)*F16-(0.05*H16*$J$3)</f>
        <v>-4012500</v>
      </c>
      <c r="L16" s="7"/>
    </row>
    <row r="17" spans="1:12">
      <c r="A17" s="8">
        <v>0.5</v>
      </c>
      <c r="B17" s="9"/>
      <c r="C17" s="8">
        <v>0.25</v>
      </c>
      <c r="D17" s="8">
        <v>0.75</v>
      </c>
      <c r="E17" s="18">
        <f>$D$31*A17</f>
        <v>12500000</v>
      </c>
      <c r="F17" s="19">
        <f>$D$31-E17</f>
        <v>12500000</v>
      </c>
      <c r="G17" s="19">
        <f t="shared" si="0"/>
        <v>3125000</v>
      </c>
      <c r="H17" s="22">
        <f t="shared" si="1"/>
        <v>9375000</v>
      </c>
      <c r="I17" s="23">
        <f t="shared" si="3"/>
        <v>4021874.9999999991</v>
      </c>
      <c r="J17" s="23">
        <f t="shared" si="2"/>
        <v>-571875</v>
      </c>
      <c r="K17" s="23">
        <f>($J$3-$K$3)*F17-(0.05*H17*$J$3)</f>
        <v>-3821875</v>
      </c>
      <c r="L17" s="7"/>
    </row>
    <row r="18" spans="1:12">
      <c r="A18" s="8">
        <v>0.5</v>
      </c>
      <c r="B18" s="9"/>
      <c r="C18" s="8">
        <v>0.5</v>
      </c>
      <c r="D18" s="8">
        <v>0.5</v>
      </c>
      <c r="E18" s="18">
        <f>$D$31*A18</f>
        <v>12500000</v>
      </c>
      <c r="F18" s="19">
        <f>$D$31-E18</f>
        <v>12500000</v>
      </c>
      <c r="G18" s="19">
        <f t="shared" si="0"/>
        <v>6250000</v>
      </c>
      <c r="H18" s="22">
        <f t="shared" si="1"/>
        <v>6250000</v>
      </c>
      <c r="I18" s="23">
        <f t="shared" si="3"/>
        <v>3556249.9999999991</v>
      </c>
      <c r="J18" s="23">
        <f t="shared" si="2"/>
        <v>-381250</v>
      </c>
      <c r="K18" s="23">
        <f>($J$3-$K$3)*F18-(0.05*H18*$J$3)</f>
        <v>-3631250</v>
      </c>
      <c r="L18" s="7"/>
    </row>
    <row r="19" spans="1:12">
      <c r="A19" s="8">
        <v>0.5</v>
      </c>
      <c r="B19" s="9"/>
      <c r="C19" s="8">
        <v>0.75</v>
      </c>
      <c r="D19" s="8">
        <v>0.25</v>
      </c>
      <c r="E19" s="18">
        <f>$D$31*A19</f>
        <v>12500000</v>
      </c>
      <c r="F19" s="19">
        <f>$D$31-E19</f>
        <v>12500000</v>
      </c>
      <c r="G19" s="19">
        <f t="shared" si="0"/>
        <v>9375000</v>
      </c>
      <c r="H19" s="22">
        <f t="shared" si="1"/>
        <v>3125000</v>
      </c>
      <c r="I19" s="23">
        <f t="shared" si="3"/>
        <v>3090624.9999999995</v>
      </c>
      <c r="J19" s="23">
        <f t="shared" si="2"/>
        <v>-190625</v>
      </c>
      <c r="K19" s="23">
        <f>($J$3-$K$3)*F19-(0.05*H19*$J$3)</f>
        <v>-3440625</v>
      </c>
      <c r="L19" s="7"/>
    </row>
    <row r="20" spans="1:12">
      <c r="A20" s="8">
        <v>0.5</v>
      </c>
      <c r="B20" s="9"/>
      <c r="C20" s="8">
        <v>1</v>
      </c>
      <c r="D20" s="8">
        <v>0</v>
      </c>
      <c r="E20" s="18">
        <f>$D$31*A20</f>
        <v>12500000</v>
      </c>
      <c r="F20" s="19">
        <f>$D$31-E20</f>
        <v>12500000</v>
      </c>
      <c r="G20" s="19">
        <f t="shared" si="0"/>
        <v>12500000</v>
      </c>
      <c r="H20" s="22">
        <f t="shared" si="1"/>
        <v>0</v>
      </c>
      <c r="I20" s="23">
        <f t="shared" si="3"/>
        <v>2624999.9999999995</v>
      </c>
      <c r="J20" s="23">
        <f t="shared" si="2"/>
        <v>0</v>
      </c>
      <c r="K20" s="23">
        <f>($J$3-$K$3)*F20-(0.05*H20*$J$3)</f>
        <v>-3250000</v>
      </c>
      <c r="L20" s="7"/>
    </row>
    <row r="21" spans="1:12">
      <c r="A21" s="10"/>
      <c r="B21" s="9"/>
      <c r="C21" s="10"/>
      <c r="D21" s="10"/>
      <c r="E21" s="18"/>
      <c r="F21" s="19"/>
      <c r="G21" s="19"/>
      <c r="H21" s="22"/>
      <c r="I21" s="23"/>
      <c r="J21" s="23"/>
      <c r="K21" s="23"/>
    </row>
    <row r="22" spans="1:12">
      <c r="A22" s="8">
        <v>0.25</v>
      </c>
      <c r="B22" s="9"/>
      <c r="C22" s="8">
        <v>0</v>
      </c>
      <c r="D22" s="8">
        <v>1</v>
      </c>
      <c r="E22" s="18">
        <f>$D$31*A22</f>
        <v>6250000</v>
      </c>
      <c r="F22" s="19">
        <f>$D$31-E22</f>
        <v>18750000</v>
      </c>
      <c r="G22" s="19">
        <f t="shared" si="0"/>
        <v>0</v>
      </c>
      <c r="H22" s="22">
        <f t="shared" si="1"/>
        <v>6250000</v>
      </c>
      <c r="I22" s="23">
        <f t="shared" si="3"/>
        <v>4868749.9999999991</v>
      </c>
      <c r="J22" s="23">
        <f t="shared" si="2"/>
        <v>-381250</v>
      </c>
      <c r="K22" s="23">
        <f>($J$3-$K$3)*F22-(0.05*H22*$J$3)</f>
        <v>-5256250</v>
      </c>
    </row>
    <row r="23" spans="1:12">
      <c r="A23" s="8">
        <v>0.25</v>
      </c>
      <c r="B23" s="9"/>
      <c r="C23" s="8">
        <v>0.25</v>
      </c>
      <c r="D23" s="8">
        <v>0.75</v>
      </c>
      <c r="E23" s="18">
        <f>$D$31*A23</f>
        <v>6250000</v>
      </c>
      <c r="F23" s="19">
        <f>$D$31-E23</f>
        <v>18750000</v>
      </c>
      <c r="G23" s="19">
        <f t="shared" si="0"/>
        <v>1562500</v>
      </c>
      <c r="H23" s="22">
        <f t="shared" si="1"/>
        <v>4687500</v>
      </c>
      <c r="I23" s="23">
        <f t="shared" si="3"/>
        <v>4635937.4999999991</v>
      </c>
      <c r="J23" s="23">
        <f t="shared" si="2"/>
        <v>-285937.5</v>
      </c>
      <c r="K23" s="23">
        <f>($J$3-$K$3)*F23-(0.05*H23*$J$3)</f>
        <v>-5160937.5</v>
      </c>
    </row>
    <row r="24" spans="1:12">
      <c r="A24" s="8">
        <v>0.25</v>
      </c>
      <c r="B24" s="9"/>
      <c r="C24" s="8">
        <v>0.5</v>
      </c>
      <c r="D24" s="8">
        <v>0.5</v>
      </c>
      <c r="E24" s="18">
        <f>$D$31*A24</f>
        <v>6250000</v>
      </c>
      <c r="F24" s="19">
        <f>$D$31-E24</f>
        <v>18750000</v>
      </c>
      <c r="G24" s="19">
        <f t="shared" si="0"/>
        <v>3125000</v>
      </c>
      <c r="H24" s="22">
        <f t="shared" si="1"/>
        <v>3125000</v>
      </c>
      <c r="I24" s="23">
        <f t="shared" si="3"/>
        <v>4403124.9999999991</v>
      </c>
      <c r="J24" s="23">
        <f t="shared" si="2"/>
        <v>-190625</v>
      </c>
      <c r="K24" s="23">
        <f>($J$3-$K$3)*F24-(0.05*H24*$J$3)</f>
        <v>-5065625</v>
      </c>
    </row>
    <row r="25" spans="1:12">
      <c r="A25" s="8">
        <v>0.25</v>
      </c>
      <c r="B25" s="9"/>
      <c r="C25" s="8">
        <v>0.75</v>
      </c>
      <c r="D25" s="8">
        <v>0.25</v>
      </c>
      <c r="E25" s="18">
        <f>$D$31*A25</f>
        <v>6250000</v>
      </c>
      <c r="F25" s="19">
        <f>$D$31-E25</f>
        <v>18750000</v>
      </c>
      <c r="G25" s="19">
        <f t="shared" si="0"/>
        <v>4687500</v>
      </c>
      <c r="H25" s="22">
        <f t="shared" si="1"/>
        <v>1562500</v>
      </c>
      <c r="I25" s="23">
        <f t="shared" si="3"/>
        <v>4170312.4999999991</v>
      </c>
      <c r="J25" s="23">
        <f t="shared" si="2"/>
        <v>-95312.5</v>
      </c>
      <c r="K25" s="23">
        <f>($J$3-$K$3)*F25-(0.05*H25*$J$3)</f>
        <v>-4970312.5</v>
      </c>
    </row>
    <row r="26" spans="1:12">
      <c r="A26" s="8">
        <v>0.25</v>
      </c>
      <c r="B26" s="9"/>
      <c r="C26" s="8">
        <v>1</v>
      </c>
      <c r="D26" s="8">
        <v>0</v>
      </c>
      <c r="E26" s="18">
        <f>$D$31*A26</f>
        <v>6250000</v>
      </c>
      <c r="F26" s="19">
        <f>$D$31-E26</f>
        <v>18750000</v>
      </c>
      <c r="G26" s="19">
        <f t="shared" si="0"/>
        <v>6250000</v>
      </c>
      <c r="H26" s="22">
        <f t="shared" si="1"/>
        <v>0</v>
      </c>
      <c r="I26" s="23">
        <f t="shared" si="3"/>
        <v>3937499.9999999995</v>
      </c>
      <c r="J26" s="23">
        <f t="shared" si="2"/>
        <v>0</v>
      </c>
      <c r="K26" s="23">
        <f>($J$3-$K$3)*F26-(0.05*H26*$J$3)</f>
        <v>-4875000</v>
      </c>
    </row>
    <row r="27" spans="1:12">
      <c r="A27" s="10"/>
      <c r="B27" s="9"/>
      <c r="C27" s="10"/>
      <c r="D27" s="10"/>
      <c r="E27" s="18"/>
      <c r="F27" s="19"/>
      <c r="G27" s="19"/>
      <c r="H27" s="22"/>
      <c r="I27" s="23"/>
      <c r="J27" s="23"/>
      <c r="K27" s="23"/>
    </row>
    <row r="28" spans="1:12" ht="13.5" thickBot="1">
      <c r="A28" s="11">
        <v>0</v>
      </c>
      <c r="B28" s="12"/>
      <c r="C28" s="11">
        <v>0</v>
      </c>
      <c r="D28" s="11">
        <v>0</v>
      </c>
      <c r="E28" s="20">
        <f>$D$31*A28</f>
        <v>0</v>
      </c>
      <c r="F28" s="21">
        <f>$D$31-E28</f>
        <v>25000000</v>
      </c>
      <c r="G28" s="21">
        <f t="shared" si="0"/>
        <v>0</v>
      </c>
      <c r="H28" s="24">
        <f t="shared" si="1"/>
        <v>0</v>
      </c>
      <c r="I28" s="25">
        <f t="shared" si="3"/>
        <v>5249999.9999999991</v>
      </c>
      <c r="J28" s="33">
        <f t="shared" si="2"/>
        <v>0</v>
      </c>
      <c r="K28" s="25">
        <f>($J$3-$K$3)*F28-(0.05*H28*$J$3)</f>
        <v>-6500000</v>
      </c>
    </row>
    <row r="29" spans="1:12">
      <c r="C29" s="30" t="s">
        <v>9</v>
      </c>
      <c r="D29" s="30"/>
      <c r="E29" s="30"/>
    </row>
    <row r="30" spans="1:12">
      <c r="C30" t="s">
        <v>4</v>
      </c>
      <c r="D30">
        <v>1000</v>
      </c>
      <c r="E30" t="s">
        <v>5</v>
      </c>
    </row>
    <row r="31" spans="1:12">
      <c r="C31" t="s">
        <v>6</v>
      </c>
      <c r="D31" s="16">
        <f>D30*B1</f>
        <v>25000000</v>
      </c>
      <c r="E31" t="s">
        <v>5</v>
      </c>
    </row>
    <row r="32" spans="1:12">
      <c r="C32" t="s">
        <v>6</v>
      </c>
      <c r="D32" s="34">
        <f>$D$31*F32</f>
        <v>30500000</v>
      </c>
      <c r="E32" t="s">
        <v>7</v>
      </c>
      <c r="F32">
        <v>1.22</v>
      </c>
    </row>
    <row r="33" spans="3:6">
      <c r="D33" s="17">
        <f>$D$31*F33</f>
        <v>25250000</v>
      </c>
      <c r="F33">
        <v>1.01</v>
      </c>
    </row>
    <row r="34" spans="3:6">
      <c r="C34" s="7"/>
      <c r="D34" s="17">
        <f>$D$31*F34</f>
        <v>37000000</v>
      </c>
      <c r="F34">
        <v>1.48</v>
      </c>
    </row>
    <row r="35" spans="3:6">
      <c r="C35" s="7"/>
      <c r="D35" s="17"/>
    </row>
  </sheetData>
  <mergeCells count="4">
    <mergeCell ref="I1:K1"/>
    <mergeCell ref="A2:D2"/>
    <mergeCell ref="I2:K2"/>
    <mergeCell ref="C29:E29"/>
  </mergeCells>
  <phoneticPr fontId="4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zoomScaleNormal="100" workbookViewId="0">
      <selection activeCell="C29" sqref="C29:E29"/>
    </sheetView>
  </sheetViews>
  <sheetFormatPr defaultRowHeight="12.75"/>
  <cols>
    <col min="1" max="1" width="7.42578125" bestFit="1" customWidth="1"/>
    <col min="2" max="2" width="5.7109375" bestFit="1" customWidth="1"/>
    <col min="3" max="4" width="11.28515625" bestFit="1" customWidth="1"/>
    <col min="5" max="5" width="11" bestFit="1" customWidth="1"/>
    <col min="6" max="6" width="11.5703125" bestFit="1" customWidth="1"/>
    <col min="7" max="7" width="11" bestFit="1" customWidth="1"/>
    <col min="8" max="8" width="10.7109375" bestFit="1" customWidth="1"/>
    <col min="9" max="9" width="11.28515625" bestFit="1" customWidth="1"/>
    <col min="10" max="11" width="11.5703125" bestFit="1" customWidth="1"/>
  </cols>
  <sheetData>
    <row r="1" spans="1:12" ht="13.5" thickBot="1">
      <c r="A1" s="13" t="s">
        <v>3</v>
      </c>
      <c r="B1" s="15">
        <v>30000</v>
      </c>
      <c r="C1" s="13"/>
      <c r="D1" s="13"/>
      <c r="E1" s="13"/>
      <c r="F1" s="13"/>
      <c r="G1" s="13"/>
      <c r="H1" s="1"/>
      <c r="I1" s="27" t="s">
        <v>12</v>
      </c>
      <c r="J1" s="27"/>
      <c r="K1" s="27"/>
    </row>
    <row r="2" spans="1:12" ht="13.5" thickBot="1">
      <c r="A2" s="28"/>
      <c r="B2" s="28"/>
      <c r="C2" s="28"/>
      <c r="D2" s="28"/>
      <c r="E2" s="14"/>
      <c r="F2" s="14"/>
      <c r="G2" s="14"/>
      <c r="H2" s="2"/>
      <c r="I2" s="29" t="s">
        <v>8</v>
      </c>
      <c r="J2" s="29"/>
      <c r="K2" s="29"/>
    </row>
    <row r="3" spans="1:12" ht="13.5" thickBot="1">
      <c r="A3" s="4" t="s">
        <v>0</v>
      </c>
      <c r="B3" s="5"/>
      <c r="C3" s="3" t="s">
        <v>1</v>
      </c>
      <c r="D3" s="3" t="s">
        <v>2</v>
      </c>
      <c r="E3" s="3" t="s">
        <v>10</v>
      </c>
      <c r="F3" s="3" t="s">
        <v>11</v>
      </c>
      <c r="G3" s="3" t="s">
        <v>1</v>
      </c>
      <c r="H3" s="5" t="s">
        <v>2</v>
      </c>
      <c r="I3" s="3">
        <v>1.01</v>
      </c>
      <c r="J3" s="6">
        <v>1.22</v>
      </c>
      <c r="K3" s="6">
        <v>1.48</v>
      </c>
    </row>
    <row r="4" spans="1:12" ht="13.5" customHeight="1">
      <c r="A4" s="8">
        <v>1</v>
      </c>
      <c r="B4" s="9"/>
      <c r="C4" s="8">
        <v>0</v>
      </c>
      <c r="D4" s="8">
        <v>1</v>
      </c>
      <c r="E4" s="18">
        <f>$D$31*A4</f>
        <v>25000000</v>
      </c>
      <c r="F4" s="19">
        <f>$I$31-E4</f>
        <v>5000000</v>
      </c>
      <c r="G4" s="19">
        <f>E4*C4</f>
        <v>0</v>
      </c>
      <c r="H4" s="22">
        <f>E4*D4</f>
        <v>25000000</v>
      </c>
      <c r="I4" s="23">
        <f>($J$3-$I$3)*$F4+($J$3-$I$3)*$H4-(0.05*$H4*$J$3)</f>
        <v>4774999.9999999991</v>
      </c>
      <c r="J4" s="23">
        <f>($J$3-$J$3)*F4+($J$3-$J$3)*H4-(0.05*H4*$J$3)</f>
        <v>-1525000</v>
      </c>
      <c r="K4" s="23">
        <f>($J$3-$K$3)*F4-(0.05*H4*$J$3)</f>
        <v>-2825000</v>
      </c>
    </row>
    <row r="5" spans="1:12">
      <c r="A5" s="8">
        <v>1</v>
      </c>
      <c r="B5" s="9"/>
      <c r="C5" s="8">
        <v>0.25</v>
      </c>
      <c r="D5" s="8">
        <v>0.75</v>
      </c>
      <c r="E5" s="18">
        <f>$D$31*A5</f>
        <v>25000000</v>
      </c>
      <c r="F5" s="19">
        <f t="shared" ref="F5:F28" si="0">$I$31-E5</f>
        <v>5000000</v>
      </c>
      <c r="G5" s="19">
        <f t="shared" ref="G5:G28" si="1">E5*C5</f>
        <v>6250000</v>
      </c>
      <c r="H5" s="22">
        <f t="shared" ref="H5:H28" si="2">E5*D5</f>
        <v>18750000</v>
      </c>
      <c r="I5" s="23">
        <f>($J$3-$I$3)*F5+($J$3-$I$3)*H5-(0.05*H5*$J$3)</f>
        <v>3843749.9999999991</v>
      </c>
      <c r="J5" s="23">
        <f t="shared" ref="J5:J28" si="3">($J$3-$J$3)*F5+($J$3-$J$3)*H5-(0.05*H5*$J$3)</f>
        <v>-1143750</v>
      </c>
      <c r="K5" s="23">
        <f>($J$3-$K$3)*F5-(0.05*H5*$J$3)</f>
        <v>-2443750</v>
      </c>
      <c r="L5" s="7"/>
    </row>
    <row r="6" spans="1:12">
      <c r="A6" s="8">
        <v>1</v>
      </c>
      <c r="B6" s="9"/>
      <c r="C6" s="8">
        <v>0.5</v>
      </c>
      <c r="D6" s="8">
        <v>0.5</v>
      </c>
      <c r="E6" s="18">
        <f>$D$31*A6</f>
        <v>25000000</v>
      </c>
      <c r="F6" s="19">
        <f t="shared" si="0"/>
        <v>5000000</v>
      </c>
      <c r="G6" s="19">
        <f t="shared" si="1"/>
        <v>12500000</v>
      </c>
      <c r="H6" s="22">
        <f t="shared" si="2"/>
        <v>12500000</v>
      </c>
      <c r="I6" s="23">
        <f>($J$3-$I$3)*F6+($J$3-$I$3)*H6-(0.05*H6*$J$3)</f>
        <v>2912499.9999999991</v>
      </c>
      <c r="J6" s="23">
        <f t="shared" si="3"/>
        <v>-762500</v>
      </c>
      <c r="K6" s="23">
        <f>($J$3-$K$3)*F6-(0.05*H6*$J$3)</f>
        <v>-2062500</v>
      </c>
      <c r="L6" s="7"/>
    </row>
    <row r="7" spans="1:12">
      <c r="A7" s="8">
        <v>1</v>
      </c>
      <c r="B7" s="9"/>
      <c r="C7" s="8">
        <v>0.75</v>
      </c>
      <c r="D7" s="8">
        <v>0.25</v>
      </c>
      <c r="E7" s="18">
        <f>$D$31*A7</f>
        <v>25000000</v>
      </c>
      <c r="F7" s="19">
        <f t="shared" si="0"/>
        <v>5000000</v>
      </c>
      <c r="G7" s="19">
        <f t="shared" si="1"/>
        <v>18750000</v>
      </c>
      <c r="H7" s="22">
        <f t="shared" si="2"/>
        <v>6250000</v>
      </c>
      <c r="I7" s="23">
        <f>($J$3-$I$3)*F7+($J$3-$I$3)*H7-(0.05*H7*$J$3)</f>
        <v>1981249.9999999995</v>
      </c>
      <c r="J7" s="23">
        <f t="shared" si="3"/>
        <v>-381250</v>
      </c>
      <c r="K7" s="23">
        <f>($J$3-$K$3)*F7-(0.05*H7*$J$3)</f>
        <v>-1681250</v>
      </c>
      <c r="L7" s="7"/>
    </row>
    <row r="8" spans="1:12">
      <c r="A8" s="8">
        <v>1</v>
      </c>
      <c r="B8" s="9"/>
      <c r="C8" s="8">
        <v>1</v>
      </c>
      <c r="D8" s="8">
        <v>0</v>
      </c>
      <c r="E8" s="18">
        <f>$D$31*A8</f>
        <v>25000000</v>
      </c>
      <c r="F8" s="19">
        <f t="shared" si="0"/>
        <v>5000000</v>
      </c>
      <c r="G8" s="19">
        <f t="shared" si="1"/>
        <v>25000000</v>
      </c>
      <c r="H8" s="22">
        <f t="shared" si="2"/>
        <v>0</v>
      </c>
      <c r="I8" s="23">
        <f>($J$3-$I$3)*F8+($J$3-$I$3)*H8-(0.05*H8*$J$3)</f>
        <v>1049999.9999999998</v>
      </c>
      <c r="J8" s="23">
        <f t="shared" si="3"/>
        <v>0</v>
      </c>
      <c r="K8" s="23">
        <f>($J$3-$K$3)*F8-(0.05*H8*$J$3)</f>
        <v>-1300000</v>
      </c>
      <c r="L8" s="7"/>
    </row>
    <row r="9" spans="1:12">
      <c r="A9" s="10"/>
      <c r="B9" s="9"/>
      <c r="C9" s="10"/>
      <c r="D9" s="10"/>
      <c r="E9" s="18"/>
      <c r="F9" s="19"/>
      <c r="G9" s="19"/>
      <c r="H9" s="22"/>
      <c r="I9" s="23"/>
      <c r="J9" s="23"/>
      <c r="K9" s="23"/>
      <c r="L9" s="7"/>
    </row>
    <row r="10" spans="1:12">
      <c r="A10" s="8">
        <v>0.75</v>
      </c>
      <c r="B10" s="9"/>
      <c r="C10" s="8">
        <v>0</v>
      </c>
      <c r="D10" s="8">
        <v>1</v>
      </c>
      <c r="E10" s="18">
        <f>$D$31*A10</f>
        <v>18750000</v>
      </c>
      <c r="F10" s="19">
        <f t="shared" si="0"/>
        <v>11250000</v>
      </c>
      <c r="G10" s="19">
        <f t="shared" si="1"/>
        <v>0</v>
      </c>
      <c r="H10" s="22">
        <f t="shared" si="2"/>
        <v>18750000</v>
      </c>
      <c r="I10" s="23">
        <f>($J$3-$I$3)*F10+($J$3-$I$3)*H10-(0.05*H10*$J$3)</f>
        <v>5156249.9999999991</v>
      </c>
      <c r="J10" s="23">
        <f t="shared" si="3"/>
        <v>-1143750</v>
      </c>
      <c r="K10" s="23">
        <f>($J$3-$K$3)*F10-(0.05*H10*$J$3)</f>
        <v>-4068750</v>
      </c>
      <c r="L10" s="7"/>
    </row>
    <row r="11" spans="1:12">
      <c r="A11" s="8">
        <v>0.75</v>
      </c>
      <c r="B11" s="9"/>
      <c r="C11" s="8">
        <v>0.25</v>
      </c>
      <c r="D11" s="8">
        <v>0.75</v>
      </c>
      <c r="E11" s="18">
        <f>$D$31*A11</f>
        <v>18750000</v>
      </c>
      <c r="F11" s="19">
        <f t="shared" si="0"/>
        <v>11250000</v>
      </c>
      <c r="G11" s="19">
        <f t="shared" si="1"/>
        <v>4687500</v>
      </c>
      <c r="H11" s="22">
        <f t="shared" si="2"/>
        <v>14062500</v>
      </c>
      <c r="I11" s="23">
        <f>($J$3-$I$3)*F11+($J$3-$I$3)*H11-(0.05*H11*$J$3)</f>
        <v>4457812.4999999991</v>
      </c>
      <c r="J11" s="23">
        <f t="shared" si="3"/>
        <v>-857812.5</v>
      </c>
      <c r="K11" s="23">
        <f>($J$3-$K$3)*F11-(0.05*H11*$J$3)</f>
        <v>-3782812.5</v>
      </c>
      <c r="L11" s="7"/>
    </row>
    <row r="12" spans="1:12">
      <c r="A12" s="8">
        <v>0.75</v>
      </c>
      <c r="B12" s="9"/>
      <c r="C12" s="8">
        <v>0.5</v>
      </c>
      <c r="D12" s="8">
        <v>0.5</v>
      </c>
      <c r="E12" s="18">
        <f>$D$31*A12</f>
        <v>18750000</v>
      </c>
      <c r="F12" s="19">
        <f t="shared" si="0"/>
        <v>11250000</v>
      </c>
      <c r="G12" s="19">
        <f t="shared" si="1"/>
        <v>9375000</v>
      </c>
      <c r="H12" s="22">
        <f t="shared" si="2"/>
        <v>9375000</v>
      </c>
      <c r="I12" s="23">
        <f>($J$3-$I$3)*F12+($J$3-$I$3)*H12-(0.05*H12*$J$3)</f>
        <v>3759374.9999999991</v>
      </c>
      <c r="J12" s="23">
        <f t="shared" si="3"/>
        <v>-571875</v>
      </c>
      <c r="K12" s="23">
        <f>($J$3-$K$3)*F12-(0.05*H12*$J$3)</f>
        <v>-3496875</v>
      </c>
      <c r="L12" s="7"/>
    </row>
    <row r="13" spans="1:12">
      <c r="A13" s="8">
        <v>0.75</v>
      </c>
      <c r="B13" s="9"/>
      <c r="C13" s="8">
        <v>0.75</v>
      </c>
      <c r="D13" s="8">
        <v>0.25</v>
      </c>
      <c r="E13" s="18">
        <f>$D$31*A13</f>
        <v>18750000</v>
      </c>
      <c r="F13" s="19">
        <f t="shared" si="0"/>
        <v>11250000</v>
      </c>
      <c r="G13" s="19">
        <f t="shared" si="1"/>
        <v>14062500</v>
      </c>
      <c r="H13" s="22">
        <f t="shared" si="2"/>
        <v>4687500</v>
      </c>
      <c r="I13" s="23">
        <f>($J$3-$I$3)*F13+($J$3-$I$3)*H13-(0.05*H13*$J$3)</f>
        <v>3060937.4999999995</v>
      </c>
      <c r="J13" s="23">
        <f t="shared" si="3"/>
        <v>-285937.5</v>
      </c>
      <c r="K13" s="23">
        <f>($J$3-$K$3)*F13-(0.05*H13*$J$3)</f>
        <v>-3210937.5</v>
      </c>
      <c r="L13" s="7"/>
    </row>
    <row r="14" spans="1:12">
      <c r="A14" s="8">
        <v>0.75</v>
      </c>
      <c r="B14" s="9"/>
      <c r="C14" s="8">
        <v>1</v>
      </c>
      <c r="D14" s="8">
        <v>0</v>
      </c>
      <c r="E14" s="18">
        <f>$D$31*A14</f>
        <v>18750000</v>
      </c>
      <c r="F14" s="19">
        <f t="shared" si="0"/>
        <v>11250000</v>
      </c>
      <c r="G14" s="19">
        <f t="shared" si="1"/>
        <v>18750000</v>
      </c>
      <c r="H14" s="22">
        <f t="shared" si="2"/>
        <v>0</v>
      </c>
      <c r="I14" s="23">
        <f>($J$3-$I$3)*F14+($J$3-$I$3)*H14-(0.05*H14*$J$3)</f>
        <v>2362499.9999999995</v>
      </c>
      <c r="J14" s="23">
        <f t="shared" si="3"/>
        <v>0</v>
      </c>
      <c r="K14" s="23">
        <f>($J$3-$K$3)*F14-(0.05*H14*$J$3)</f>
        <v>-2925000</v>
      </c>
      <c r="L14" s="7"/>
    </row>
    <row r="15" spans="1:12">
      <c r="A15" s="10"/>
      <c r="B15" s="9"/>
      <c r="C15" s="10"/>
      <c r="D15" s="10"/>
      <c r="E15" s="18"/>
      <c r="F15" s="19"/>
      <c r="G15" s="19"/>
      <c r="H15" s="22"/>
      <c r="I15" s="23"/>
      <c r="J15" s="23"/>
      <c r="K15" s="23"/>
      <c r="L15" s="7"/>
    </row>
    <row r="16" spans="1:12">
      <c r="A16" s="8">
        <v>0.5</v>
      </c>
      <c r="B16" s="9"/>
      <c r="C16" s="8">
        <v>0</v>
      </c>
      <c r="D16" s="8">
        <v>1</v>
      </c>
      <c r="E16" s="18">
        <f>$D$31*A16</f>
        <v>12500000</v>
      </c>
      <c r="F16" s="19">
        <f t="shared" si="0"/>
        <v>17500000</v>
      </c>
      <c r="G16" s="19">
        <f t="shared" si="1"/>
        <v>0</v>
      </c>
      <c r="H16" s="22">
        <f t="shared" si="2"/>
        <v>12500000</v>
      </c>
      <c r="I16" s="23">
        <f t="shared" ref="I16:I28" si="4">($J$3-$I$3)*F16+($J$3-$I$3)*H16-(0.05*H16*$J$3)</f>
        <v>5537499.9999999991</v>
      </c>
      <c r="J16" s="23">
        <f t="shared" si="3"/>
        <v>-762500</v>
      </c>
      <c r="K16" s="23">
        <f>($J$3-$K$3)*F16-(0.05*H16*$J$3)</f>
        <v>-5312500</v>
      </c>
      <c r="L16" s="7"/>
    </row>
    <row r="17" spans="1:12">
      <c r="A17" s="8">
        <v>0.5</v>
      </c>
      <c r="B17" s="9"/>
      <c r="C17" s="8">
        <v>0.25</v>
      </c>
      <c r="D17" s="8">
        <v>0.75</v>
      </c>
      <c r="E17" s="18">
        <f>$D$31*A17</f>
        <v>12500000</v>
      </c>
      <c r="F17" s="19">
        <f t="shared" si="0"/>
        <v>17500000</v>
      </c>
      <c r="G17" s="19">
        <f t="shared" si="1"/>
        <v>3125000</v>
      </c>
      <c r="H17" s="22">
        <f t="shared" si="2"/>
        <v>9375000</v>
      </c>
      <c r="I17" s="23">
        <f t="shared" si="4"/>
        <v>5071874.9999999991</v>
      </c>
      <c r="J17" s="23">
        <f t="shared" si="3"/>
        <v>-571875</v>
      </c>
      <c r="K17" s="23">
        <f>($J$3-$K$3)*F17-(0.05*H17*$J$3)</f>
        <v>-5121875</v>
      </c>
      <c r="L17" s="7"/>
    </row>
    <row r="18" spans="1:12">
      <c r="A18" s="8">
        <v>0.5</v>
      </c>
      <c r="B18" s="9"/>
      <c r="C18" s="8">
        <v>0.5</v>
      </c>
      <c r="D18" s="8">
        <v>0.5</v>
      </c>
      <c r="E18" s="18">
        <f>$D$31*A18</f>
        <v>12500000</v>
      </c>
      <c r="F18" s="19">
        <f t="shared" si="0"/>
        <v>17500000</v>
      </c>
      <c r="G18" s="19">
        <f t="shared" si="1"/>
        <v>6250000</v>
      </c>
      <c r="H18" s="22">
        <f t="shared" si="2"/>
        <v>6250000</v>
      </c>
      <c r="I18" s="23">
        <f t="shared" si="4"/>
        <v>4606249.9999999991</v>
      </c>
      <c r="J18" s="23">
        <f t="shared" si="3"/>
        <v>-381250</v>
      </c>
      <c r="K18" s="23">
        <f>($J$3-$K$3)*F18-(0.05*H18*$J$3)</f>
        <v>-4931250</v>
      </c>
      <c r="L18" s="7"/>
    </row>
    <row r="19" spans="1:12">
      <c r="A19" s="8">
        <v>0.5</v>
      </c>
      <c r="B19" s="9"/>
      <c r="C19" s="8">
        <v>0.75</v>
      </c>
      <c r="D19" s="8">
        <v>0.25</v>
      </c>
      <c r="E19" s="18">
        <f>$D$31*A19</f>
        <v>12500000</v>
      </c>
      <c r="F19" s="19">
        <f t="shared" si="0"/>
        <v>17500000</v>
      </c>
      <c r="G19" s="19">
        <f t="shared" si="1"/>
        <v>9375000</v>
      </c>
      <c r="H19" s="22">
        <f t="shared" si="2"/>
        <v>3125000</v>
      </c>
      <c r="I19" s="23">
        <f t="shared" si="4"/>
        <v>4140624.9999999991</v>
      </c>
      <c r="J19" s="23">
        <f t="shared" si="3"/>
        <v>-190625</v>
      </c>
      <c r="K19" s="23">
        <f>($J$3-$K$3)*F19-(0.05*H19*$J$3)</f>
        <v>-4740625</v>
      </c>
      <c r="L19" s="7"/>
    </row>
    <row r="20" spans="1:12">
      <c r="A20" s="8">
        <v>0.5</v>
      </c>
      <c r="B20" s="9"/>
      <c r="C20" s="8">
        <v>1</v>
      </c>
      <c r="D20" s="8">
        <v>0</v>
      </c>
      <c r="E20" s="18">
        <f>$D$31*A20</f>
        <v>12500000</v>
      </c>
      <c r="F20" s="19">
        <f t="shared" si="0"/>
        <v>17500000</v>
      </c>
      <c r="G20" s="19">
        <f t="shared" si="1"/>
        <v>12500000</v>
      </c>
      <c r="H20" s="22">
        <f t="shared" si="2"/>
        <v>0</v>
      </c>
      <c r="I20" s="23">
        <f t="shared" si="4"/>
        <v>3674999.9999999995</v>
      </c>
      <c r="J20" s="23">
        <f t="shared" si="3"/>
        <v>0</v>
      </c>
      <c r="K20" s="23">
        <f>($J$3-$K$3)*F20-(0.05*H20*$J$3)</f>
        <v>-4550000</v>
      </c>
      <c r="L20" s="7"/>
    </row>
    <row r="21" spans="1:12">
      <c r="A21" s="10"/>
      <c r="B21" s="9"/>
      <c r="C21" s="10"/>
      <c r="D21" s="10"/>
      <c r="E21" s="18"/>
      <c r="F21" s="19"/>
      <c r="G21" s="19"/>
      <c r="H21" s="22"/>
      <c r="I21" s="23"/>
      <c r="J21" s="23"/>
      <c r="K21" s="23"/>
    </row>
    <row r="22" spans="1:12">
      <c r="A22" s="8">
        <v>0.25</v>
      </c>
      <c r="B22" s="9"/>
      <c r="C22" s="8">
        <v>0</v>
      </c>
      <c r="D22" s="8">
        <v>1</v>
      </c>
      <c r="E22" s="18">
        <f>$D$31*A22</f>
        <v>6250000</v>
      </c>
      <c r="F22" s="19">
        <f t="shared" si="0"/>
        <v>23750000</v>
      </c>
      <c r="G22" s="19">
        <f t="shared" si="1"/>
        <v>0</v>
      </c>
      <c r="H22" s="22">
        <f t="shared" si="2"/>
        <v>6250000</v>
      </c>
      <c r="I22" s="23">
        <f t="shared" si="4"/>
        <v>5918749.9999999991</v>
      </c>
      <c r="J22" s="23">
        <f t="shared" si="3"/>
        <v>-381250</v>
      </c>
      <c r="K22" s="23">
        <f>($J$3-$K$3)*F22-(0.05*H22*$J$3)</f>
        <v>-6556250</v>
      </c>
    </row>
    <row r="23" spans="1:12">
      <c r="A23" s="8">
        <v>0.25</v>
      </c>
      <c r="B23" s="9"/>
      <c r="C23" s="8">
        <v>0.25</v>
      </c>
      <c r="D23" s="8">
        <v>0.75</v>
      </c>
      <c r="E23" s="18">
        <f>$D$31*A23</f>
        <v>6250000</v>
      </c>
      <c r="F23" s="19">
        <f t="shared" si="0"/>
        <v>23750000</v>
      </c>
      <c r="G23" s="19">
        <f t="shared" si="1"/>
        <v>1562500</v>
      </c>
      <c r="H23" s="22">
        <f t="shared" si="2"/>
        <v>4687500</v>
      </c>
      <c r="I23" s="23">
        <f t="shared" si="4"/>
        <v>5685937.4999999991</v>
      </c>
      <c r="J23" s="23">
        <f t="shared" si="3"/>
        <v>-285937.5</v>
      </c>
      <c r="K23" s="23">
        <f>($J$3-$K$3)*F23-(0.05*H23*$J$3)</f>
        <v>-6460937.5</v>
      </c>
    </row>
    <row r="24" spans="1:12">
      <c r="A24" s="8">
        <v>0.25</v>
      </c>
      <c r="B24" s="9"/>
      <c r="C24" s="8">
        <v>0.5</v>
      </c>
      <c r="D24" s="8">
        <v>0.5</v>
      </c>
      <c r="E24" s="18">
        <f>$D$31*A24</f>
        <v>6250000</v>
      </c>
      <c r="F24" s="19">
        <f t="shared" si="0"/>
        <v>23750000</v>
      </c>
      <c r="G24" s="19">
        <f t="shared" si="1"/>
        <v>3125000</v>
      </c>
      <c r="H24" s="22">
        <f t="shared" si="2"/>
        <v>3125000</v>
      </c>
      <c r="I24" s="23">
        <f t="shared" si="4"/>
        <v>5453124.9999999991</v>
      </c>
      <c r="J24" s="23">
        <f t="shared" si="3"/>
        <v>-190625</v>
      </c>
      <c r="K24" s="23">
        <f>($J$3-$K$3)*F24-(0.05*H24*$J$3)</f>
        <v>-6365625</v>
      </c>
    </row>
    <row r="25" spans="1:12">
      <c r="A25" s="8">
        <v>0.25</v>
      </c>
      <c r="B25" s="9"/>
      <c r="C25" s="8">
        <v>0.75</v>
      </c>
      <c r="D25" s="8">
        <v>0.25</v>
      </c>
      <c r="E25" s="18">
        <f>$D$31*A25</f>
        <v>6250000</v>
      </c>
      <c r="F25" s="19">
        <f t="shared" si="0"/>
        <v>23750000</v>
      </c>
      <c r="G25" s="19">
        <f t="shared" si="1"/>
        <v>4687500</v>
      </c>
      <c r="H25" s="22">
        <f t="shared" si="2"/>
        <v>1562500</v>
      </c>
      <c r="I25" s="23">
        <f t="shared" si="4"/>
        <v>5220312.4999999991</v>
      </c>
      <c r="J25" s="23">
        <f t="shared" si="3"/>
        <v>-95312.5</v>
      </c>
      <c r="K25" s="23">
        <f>($J$3-$K$3)*F25-(0.05*H25*$J$3)</f>
        <v>-6270312.5</v>
      </c>
    </row>
    <row r="26" spans="1:12">
      <c r="A26" s="8">
        <v>0.25</v>
      </c>
      <c r="B26" s="9"/>
      <c r="C26" s="8">
        <v>1</v>
      </c>
      <c r="D26" s="8">
        <v>0</v>
      </c>
      <c r="E26" s="18">
        <f>$D$31*A26</f>
        <v>6250000</v>
      </c>
      <c r="F26" s="19">
        <f t="shared" si="0"/>
        <v>23750000</v>
      </c>
      <c r="G26" s="19">
        <f t="shared" si="1"/>
        <v>6250000</v>
      </c>
      <c r="H26" s="22">
        <f t="shared" si="2"/>
        <v>0</v>
      </c>
      <c r="I26" s="23">
        <f t="shared" si="4"/>
        <v>4987499.9999999991</v>
      </c>
      <c r="J26" s="23">
        <f t="shared" si="3"/>
        <v>0</v>
      </c>
      <c r="K26" s="23">
        <f>($J$3-$K$3)*F26-(0.05*H26*$J$3)</f>
        <v>-6175000</v>
      </c>
    </row>
    <row r="27" spans="1:12">
      <c r="A27" s="10"/>
      <c r="B27" s="9"/>
      <c r="C27" s="10"/>
      <c r="D27" s="10"/>
      <c r="E27" s="18"/>
      <c r="F27" s="19"/>
      <c r="G27" s="19"/>
      <c r="H27" s="22"/>
      <c r="I27" s="23"/>
      <c r="J27" s="23"/>
      <c r="K27" s="23"/>
    </row>
    <row r="28" spans="1:12" ht="13.5" thickBot="1">
      <c r="A28" s="11">
        <v>0</v>
      </c>
      <c r="B28" s="12"/>
      <c r="C28" s="11">
        <v>0</v>
      </c>
      <c r="D28" s="11">
        <v>0</v>
      </c>
      <c r="E28" s="20">
        <f>$D$31*A28</f>
        <v>0</v>
      </c>
      <c r="F28" s="21">
        <f t="shared" si="0"/>
        <v>30000000</v>
      </c>
      <c r="G28" s="21">
        <f t="shared" si="1"/>
        <v>0</v>
      </c>
      <c r="H28" s="24">
        <f t="shared" si="2"/>
        <v>0</v>
      </c>
      <c r="I28" s="25">
        <f t="shared" si="4"/>
        <v>6299999.9999999991</v>
      </c>
      <c r="J28" s="33">
        <f t="shared" si="3"/>
        <v>0</v>
      </c>
      <c r="K28" s="25">
        <f>($J$3-$K$3)*F28-(0.05*H28*$J$3)</f>
        <v>-7800000</v>
      </c>
    </row>
    <row r="29" spans="1:12">
      <c r="C29" s="30" t="s">
        <v>9</v>
      </c>
      <c r="D29" s="30"/>
      <c r="E29" s="30"/>
      <c r="H29" s="31" t="s">
        <v>13</v>
      </c>
      <c r="I29" s="31"/>
      <c r="J29" s="32"/>
    </row>
    <row r="30" spans="1:12">
      <c r="C30" t="s">
        <v>4</v>
      </c>
      <c r="D30">
        <v>1000</v>
      </c>
      <c r="E30" t="s">
        <v>5</v>
      </c>
      <c r="H30" t="s">
        <v>4</v>
      </c>
      <c r="I30">
        <v>1000</v>
      </c>
      <c r="J30" t="s">
        <v>5</v>
      </c>
    </row>
    <row r="31" spans="1:12">
      <c r="C31" t="s">
        <v>6</v>
      </c>
      <c r="D31" s="16">
        <f>D30*25000</f>
        <v>25000000</v>
      </c>
      <c r="E31" t="s">
        <v>5</v>
      </c>
      <c r="H31" t="s">
        <v>6</v>
      </c>
      <c r="I31" s="16">
        <f>I30*B1</f>
        <v>30000000</v>
      </c>
      <c r="J31" t="s">
        <v>5</v>
      </c>
    </row>
    <row r="32" spans="1:12">
      <c r="C32" t="s">
        <v>6</v>
      </c>
      <c r="D32" s="17">
        <f>$D$31*F32</f>
        <v>30500000</v>
      </c>
      <c r="E32" t="s">
        <v>7</v>
      </c>
      <c r="F32">
        <v>1.22</v>
      </c>
      <c r="H32" t="s">
        <v>6</v>
      </c>
      <c r="I32" s="17">
        <f>$I$31*K32</f>
        <v>36600000</v>
      </c>
      <c r="J32" t="s">
        <v>7</v>
      </c>
      <c r="K32">
        <v>1.22</v>
      </c>
    </row>
    <row r="33" spans="3:11">
      <c r="D33" s="17">
        <f>$D$31*F33</f>
        <v>25250000</v>
      </c>
      <c r="F33">
        <v>1.01</v>
      </c>
      <c r="I33" s="17">
        <f>$I$31*K33</f>
        <v>30300000</v>
      </c>
      <c r="K33">
        <v>1.01</v>
      </c>
    </row>
    <row r="34" spans="3:11">
      <c r="C34" s="7"/>
      <c r="D34" s="17">
        <f>$D$31*F34</f>
        <v>37000000</v>
      </c>
      <c r="F34">
        <v>1.48</v>
      </c>
      <c r="H34" s="7"/>
      <c r="I34" s="17">
        <f>$I$31*K34</f>
        <v>44400000</v>
      </c>
      <c r="K34">
        <v>1.48</v>
      </c>
    </row>
  </sheetData>
  <mergeCells count="5">
    <mergeCell ref="C29:E29"/>
    <mergeCell ref="H29:J29"/>
    <mergeCell ref="I1:K1"/>
    <mergeCell ref="A2:D2"/>
    <mergeCell ref="I2:K2"/>
  </mergeCells>
  <phoneticPr fontId="4" type="noConversion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zoomScaleNormal="100" workbookViewId="0">
      <selection activeCell="C29" sqref="C29:E29"/>
    </sheetView>
  </sheetViews>
  <sheetFormatPr defaultRowHeight="12.75"/>
  <cols>
    <col min="1" max="1" width="7.42578125" bestFit="1" customWidth="1"/>
    <col min="2" max="2" width="5.7109375" bestFit="1" customWidth="1"/>
    <col min="3" max="4" width="11.28515625" bestFit="1" customWidth="1"/>
    <col min="5" max="5" width="11" bestFit="1" customWidth="1"/>
    <col min="6" max="6" width="11.5703125" bestFit="1" customWidth="1"/>
    <col min="7" max="7" width="11" bestFit="1" customWidth="1"/>
    <col min="8" max="8" width="10.7109375" bestFit="1" customWidth="1"/>
    <col min="9" max="9" width="12.28515625" customWidth="1"/>
    <col min="10" max="11" width="11.5703125" bestFit="1" customWidth="1"/>
  </cols>
  <sheetData>
    <row r="1" spans="1:12" ht="13.5" thickBot="1">
      <c r="A1" s="13" t="s">
        <v>3</v>
      </c>
      <c r="B1" s="15">
        <v>10000</v>
      </c>
      <c r="C1" s="13"/>
      <c r="D1" s="13"/>
      <c r="E1" s="13"/>
      <c r="F1" s="13"/>
      <c r="G1" s="13"/>
      <c r="H1" s="1"/>
      <c r="I1" s="27" t="s">
        <v>12</v>
      </c>
      <c r="J1" s="27"/>
      <c r="K1" s="27"/>
    </row>
    <row r="2" spans="1:12" ht="13.5" thickBot="1">
      <c r="A2" s="28"/>
      <c r="B2" s="28"/>
      <c r="C2" s="28"/>
      <c r="D2" s="28"/>
      <c r="E2" s="14"/>
      <c r="F2" s="14"/>
      <c r="G2" s="14"/>
      <c r="H2" s="2"/>
      <c r="I2" s="29" t="s">
        <v>8</v>
      </c>
      <c r="J2" s="29"/>
      <c r="K2" s="29"/>
    </row>
    <row r="3" spans="1:12" ht="13.5" thickBot="1">
      <c r="A3" s="4" t="s">
        <v>0</v>
      </c>
      <c r="B3" s="5"/>
      <c r="C3" s="3" t="s">
        <v>1</v>
      </c>
      <c r="D3" s="3" t="s">
        <v>2</v>
      </c>
      <c r="E3" s="3" t="s">
        <v>10</v>
      </c>
      <c r="F3" s="3" t="s">
        <v>11</v>
      </c>
      <c r="G3" s="3" t="s">
        <v>1</v>
      </c>
      <c r="H3" s="5" t="s">
        <v>2</v>
      </c>
      <c r="I3" s="3">
        <v>1.01</v>
      </c>
      <c r="J3" s="6">
        <v>1.22</v>
      </c>
      <c r="K3" s="6">
        <v>1.48</v>
      </c>
    </row>
    <row r="4" spans="1:12" ht="13.5" customHeight="1">
      <c r="A4" s="8">
        <v>1</v>
      </c>
      <c r="B4" s="9"/>
      <c r="C4" s="8">
        <v>0</v>
      </c>
      <c r="D4" s="8">
        <v>1</v>
      </c>
      <c r="E4" s="18">
        <f>$D$31*A4</f>
        <v>25000000</v>
      </c>
      <c r="F4" s="19">
        <f>$I$31-E4</f>
        <v>-15000000</v>
      </c>
      <c r="G4" s="19">
        <f>E4*C4</f>
        <v>0</v>
      </c>
      <c r="H4" s="22">
        <f>E4*D4</f>
        <v>25000000</v>
      </c>
      <c r="I4" s="23">
        <f>($J$3-$I$3)*$F4+($J$3-$I$3)*$H4-(0.05*$H4*$J$3)</f>
        <v>574999.99999999953</v>
      </c>
      <c r="J4" s="23">
        <f>($J$3-$J$3)*F4+($J$3-$J$3)*H4-(0.05*H4*$J$3)</f>
        <v>-1525000</v>
      </c>
      <c r="K4" s="23">
        <f>($J$3-$K$3)*F4-(0.05*H4*$J$3)</f>
        <v>2375000</v>
      </c>
    </row>
    <row r="5" spans="1:12">
      <c r="A5" s="8">
        <v>1</v>
      </c>
      <c r="B5" s="9"/>
      <c r="C5" s="8">
        <v>0.25</v>
      </c>
      <c r="D5" s="8">
        <v>0.75</v>
      </c>
      <c r="E5" s="18">
        <f>$D$31*A5</f>
        <v>25000000</v>
      </c>
      <c r="F5" s="19">
        <f t="shared" ref="F5:F28" si="0">$I$31-E5</f>
        <v>-15000000</v>
      </c>
      <c r="G5" s="19">
        <f t="shared" ref="G5:G28" si="1">E5*C5</f>
        <v>6250000</v>
      </c>
      <c r="H5" s="22">
        <f t="shared" ref="H5:H28" si="2">E5*D5</f>
        <v>18750000</v>
      </c>
      <c r="I5" s="23">
        <f>($J$3-$I$3)*F5+($J$3-$I$3)*H5-(0.05*H5*$J$3)</f>
        <v>-356250</v>
      </c>
      <c r="J5" s="23">
        <f t="shared" ref="J5:J28" si="3">($J$3-$J$3)*F5+($J$3-$J$3)*H5-(0.05*H5*$J$3)</f>
        <v>-1143750</v>
      </c>
      <c r="K5" s="23">
        <f>($J$3-$K$3)*F5-(0.05*H5*$J$3)</f>
        <v>2756250</v>
      </c>
      <c r="L5" s="7"/>
    </row>
    <row r="6" spans="1:12">
      <c r="A6" s="8">
        <v>1</v>
      </c>
      <c r="B6" s="9"/>
      <c r="C6" s="8">
        <v>0.5</v>
      </c>
      <c r="D6" s="8">
        <v>0.5</v>
      </c>
      <c r="E6" s="18">
        <f>$D$31*A6</f>
        <v>25000000</v>
      </c>
      <c r="F6" s="19">
        <f t="shared" si="0"/>
        <v>-15000000</v>
      </c>
      <c r="G6" s="19">
        <f t="shared" si="1"/>
        <v>12500000</v>
      </c>
      <c r="H6" s="22">
        <f t="shared" si="2"/>
        <v>12500000</v>
      </c>
      <c r="I6" s="23">
        <f>($J$3-$I$3)*F6+($J$3-$I$3)*H6-(0.05*H6*$J$3)</f>
        <v>-1287500</v>
      </c>
      <c r="J6" s="23">
        <f t="shared" si="3"/>
        <v>-762500</v>
      </c>
      <c r="K6" s="23">
        <f>($J$3-$K$3)*F6-(0.05*H6*$J$3)</f>
        <v>3137500</v>
      </c>
      <c r="L6" s="7"/>
    </row>
    <row r="7" spans="1:12">
      <c r="A7" s="8">
        <v>1</v>
      </c>
      <c r="B7" s="9"/>
      <c r="C7" s="8">
        <v>0.75</v>
      </c>
      <c r="D7" s="8">
        <v>0.25</v>
      </c>
      <c r="E7" s="18">
        <f>$D$31*A7</f>
        <v>25000000</v>
      </c>
      <c r="F7" s="19">
        <f t="shared" si="0"/>
        <v>-15000000</v>
      </c>
      <c r="G7" s="19">
        <f t="shared" si="1"/>
        <v>18750000</v>
      </c>
      <c r="H7" s="22">
        <f t="shared" si="2"/>
        <v>6250000</v>
      </c>
      <c r="I7" s="23">
        <f>($J$3-$I$3)*F7+($J$3-$I$3)*H7-(0.05*H7*$J$3)</f>
        <v>-2218750</v>
      </c>
      <c r="J7" s="23">
        <f t="shared" si="3"/>
        <v>-381250</v>
      </c>
      <c r="K7" s="23">
        <f>($J$3-$K$3)*F7-(0.05*H7*$J$3)</f>
        <v>3518750</v>
      </c>
      <c r="L7" s="7"/>
    </row>
    <row r="8" spans="1:12">
      <c r="A8" s="8">
        <v>1</v>
      </c>
      <c r="B8" s="9"/>
      <c r="C8" s="8">
        <v>1</v>
      </c>
      <c r="D8" s="8">
        <v>0</v>
      </c>
      <c r="E8" s="18">
        <f>$D$31*A8</f>
        <v>25000000</v>
      </c>
      <c r="F8" s="19">
        <f t="shared" si="0"/>
        <v>-15000000</v>
      </c>
      <c r="G8" s="19">
        <f t="shared" si="1"/>
        <v>25000000</v>
      </c>
      <c r="H8" s="22">
        <f t="shared" si="2"/>
        <v>0</v>
      </c>
      <c r="I8" s="23">
        <f>($J$3-$I$3)*F8+($J$3-$I$3)*H8-(0.05*H8*$J$3)</f>
        <v>-3149999.9999999995</v>
      </c>
      <c r="J8" s="23">
        <f t="shared" si="3"/>
        <v>0</v>
      </c>
      <c r="K8" s="23">
        <f>($J$3-$K$3)*F8-(0.05*H8*$J$3)</f>
        <v>3900000</v>
      </c>
      <c r="L8" s="7"/>
    </row>
    <row r="9" spans="1:12">
      <c r="A9" s="10"/>
      <c r="B9" s="9"/>
      <c r="C9" s="10"/>
      <c r="D9" s="10"/>
      <c r="E9" s="18"/>
      <c r="F9" s="19"/>
      <c r="G9" s="19"/>
      <c r="H9" s="22"/>
      <c r="I9" s="23"/>
      <c r="J9" s="23"/>
      <c r="K9" s="23"/>
      <c r="L9" s="7"/>
    </row>
    <row r="10" spans="1:12">
      <c r="A10" s="8">
        <v>0.75</v>
      </c>
      <c r="B10" s="9"/>
      <c r="C10" s="8">
        <v>0</v>
      </c>
      <c r="D10" s="8">
        <v>1</v>
      </c>
      <c r="E10" s="18">
        <f>$D$31*A10</f>
        <v>18750000</v>
      </c>
      <c r="F10" s="19">
        <f t="shared" si="0"/>
        <v>-8750000</v>
      </c>
      <c r="G10" s="19">
        <f t="shared" si="1"/>
        <v>0</v>
      </c>
      <c r="H10" s="22">
        <f t="shared" si="2"/>
        <v>18750000</v>
      </c>
      <c r="I10" s="23">
        <f>($J$3-$I$3)*F10+($J$3-$I$3)*H10-(0.05*H10*$J$3)</f>
        <v>956250</v>
      </c>
      <c r="J10" s="23">
        <f t="shared" si="3"/>
        <v>-1143750</v>
      </c>
      <c r="K10" s="23">
        <f>($J$3-$K$3)*F10-(0.05*H10*$J$3)</f>
        <v>1131250</v>
      </c>
      <c r="L10" s="7"/>
    </row>
    <row r="11" spans="1:12">
      <c r="A11" s="8">
        <v>0.75</v>
      </c>
      <c r="B11" s="9"/>
      <c r="C11" s="8">
        <v>0.25</v>
      </c>
      <c r="D11" s="8">
        <v>0.75</v>
      </c>
      <c r="E11" s="18">
        <f>$D$31*A11</f>
        <v>18750000</v>
      </c>
      <c r="F11" s="19">
        <f t="shared" si="0"/>
        <v>-8750000</v>
      </c>
      <c r="G11" s="19">
        <f t="shared" si="1"/>
        <v>4687500</v>
      </c>
      <c r="H11" s="22">
        <f t="shared" si="2"/>
        <v>14062500</v>
      </c>
      <c r="I11" s="23">
        <f>($J$3-$I$3)*F11+($J$3-$I$3)*H11-(0.05*H11*$J$3)</f>
        <v>257812.49999999977</v>
      </c>
      <c r="J11" s="23">
        <f t="shared" si="3"/>
        <v>-857812.5</v>
      </c>
      <c r="K11" s="23">
        <f>($J$3-$K$3)*F11-(0.05*H11*$J$3)</f>
        <v>1417187.5</v>
      </c>
      <c r="L11" s="7"/>
    </row>
    <row r="12" spans="1:12">
      <c r="A12" s="8">
        <v>0.75</v>
      </c>
      <c r="B12" s="9"/>
      <c r="C12" s="8">
        <v>0.5</v>
      </c>
      <c r="D12" s="8">
        <v>0.5</v>
      </c>
      <c r="E12" s="18">
        <f>$D$31*A12</f>
        <v>18750000</v>
      </c>
      <c r="F12" s="19">
        <f t="shared" si="0"/>
        <v>-8750000</v>
      </c>
      <c r="G12" s="19">
        <f t="shared" si="1"/>
        <v>9375000</v>
      </c>
      <c r="H12" s="22">
        <f t="shared" si="2"/>
        <v>9375000</v>
      </c>
      <c r="I12" s="23">
        <f>($J$3-$I$3)*F12+($J$3-$I$3)*H12-(0.05*H12*$J$3)</f>
        <v>-440625</v>
      </c>
      <c r="J12" s="23">
        <f t="shared" si="3"/>
        <v>-571875</v>
      </c>
      <c r="K12" s="23">
        <f>($J$3-$K$3)*F12-(0.05*H12*$J$3)</f>
        <v>1703125</v>
      </c>
      <c r="L12" s="7"/>
    </row>
    <row r="13" spans="1:12">
      <c r="A13" s="8">
        <v>0.75</v>
      </c>
      <c r="B13" s="9"/>
      <c r="C13" s="8">
        <v>0.75</v>
      </c>
      <c r="D13" s="8">
        <v>0.25</v>
      </c>
      <c r="E13" s="18">
        <f>$D$31*A13</f>
        <v>18750000</v>
      </c>
      <c r="F13" s="19">
        <f t="shared" si="0"/>
        <v>-8750000</v>
      </c>
      <c r="G13" s="19">
        <f t="shared" si="1"/>
        <v>14062500</v>
      </c>
      <c r="H13" s="22">
        <f t="shared" si="2"/>
        <v>4687500</v>
      </c>
      <c r="I13" s="23">
        <f>($J$3-$I$3)*F13+($J$3-$I$3)*H13-(0.05*H13*$J$3)</f>
        <v>-1139062.5</v>
      </c>
      <c r="J13" s="23">
        <f t="shared" si="3"/>
        <v>-285937.5</v>
      </c>
      <c r="K13" s="23">
        <f>($J$3-$K$3)*F13-(0.05*H13*$J$3)</f>
        <v>1989062.5</v>
      </c>
      <c r="L13" s="7"/>
    </row>
    <row r="14" spans="1:12">
      <c r="A14" s="8">
        <v>0.75</v>
      </c>
      <c r="B14" s="9"/>
      <c r="C14" s="8">
        <v>1</v>
      </c>
      <c r="D14" s="8">
        <v>0</v>
      </c>
      <c r="E14" s="18">
        <f>$D$31*A14</f>
        <v>18750000</v>
      </c>
      <c r="F14" s="19">
        <f t="shared" si="0"/>
        <v>-8750000</v>
      </c>
      <c r="G14" s="19">
        <f t="shared" si="1"/>
        <v>18750000</v>
      </c>
      <c r="H14" s="22">
        <f t="shared" si="2"/>
        <v>0</v>
      </c>
      <c r="I14" s="23">
        <f>($J$3-$I$3)*F14+($J$3-$I$3)*H14-(0.05*H14*$J$3)</f>
        <v>-1837499.9999999998</v>
      </c>
      <c r="J14" s="23">
        <f t="shared" si="3"/>
        <v>0</v>
      </c>
      <c r="K14" s="23">
        <f>($J$3-$K$3)*F14-(0.05*H14*$J$3)</f>
        <v>2275000</v>
      </c>
      <c r="L14" s="7"/>
    </row>
    <row r="15" spans="1:12">
      <c r="A15" s="10"/>
      <c r="B15" s="9"/>
      <c r="C15" s="10"/>
      <c r="D15" s="10"/>
      <c r="E15" s="18"/>
      <c r="F15" s="19"/>
      <c r="G15" s="19"/>
      <c r="H15" s="22"/>
      <c r="I15" s="23"/>
      <c r="J15" s="23"/>
      <c r="K15" s="23"/>
      <c r="L15" s="7"/>
    </row>
    <row r="16" spans="1:12">
      <c r="A16" s="8">
        <v>0.5</v>
      </c>
      <c r="B16" s="9"/>
      <c r="C16" s="8">
        <v>0</v>
      </c>
      <c r="D16" s="8">
        <v>1</v>
      </c>
      <c r="E16" s="18">
        <f>$D$31*A16</f>
        <v>12500000</v>
      </c>
      <c r="F16" s="19">
        <f t="shared" si="0"/>
        <v>-2500000</v>
      </c>
      <c r="G16" s="19">
        <f t="shared" si="1"/>
        <v>0</v>
      </c>
      <c r="H16" s="22">
        <f t="shared" si="2"/>
        <v>12500000</v>
      </c>
      <c r="I16" s="23">
        <f t="shared" ref="I16:I28" si="4">($J$3-$I$3)*F16+($J$3-$I$3)*H16-(0.05*H16*$J$3)</f>
        <v>1337499.9999999995</v>
      </c>
      <c r="J16" s="23">
        <f t="shared" si="3"/>
        <v>-762500</v>
      </c>
      <c r="K16" s="23">
        <f>($J$3-$K$3)*F16-(0.05*H16*$J$3)</f>
        <v>-112500</v>
      </c>
      <c r="L16" s="7"/>
    </row>
    <row r="17" spans="1:12">
      <c r="A17" s="8">
        <v>0.5</v>
      </c>
      <c r="B17" s="9"/>
      <c r="C17" s="8">
        <v>0.25</v>
      </c>
      <c r="D17" s="8">
        <v>0.75</v>
      </c>
      <c r="E17" s="18">
        <f>$D$31*A17</f>
        <v>12500000</v>
      </c>
      <c r="F17" s="19">
        <f t="shared" si="0"/>
        <v>-2500000</v>
      </c>
      <c r="G17" s="19">
        <f t="shared" si="1"/>
        <v>3125000</v>
      </c>
      <c r="H17" s="22">
        <f t="shared" si="2"/>
        <v>9375000</v>
      </c>
      <c r="I17" s="23">
        <f t="shared" si="4"/>
        <v>871875</v>
      </c>
      <c r="J17" s="23">
        <f t="shared" si="3"/>
        <v>-571875</v>
      </c>
      <c r="K17" s="23">
        <f>($J$3-$K$3)*F17-(0.05*H17*$J$3)</f>
        <v>78125</v>
      </c>
      <c r="L17" s="7"/>
    </row>
    <row r="18" spans="1:12">
      <c r="A18" s="8">
        <v>0.5</v>
      </c>
      <c r="B18" s="9"/>
      <c r="C18" s="8">
        <v>0.5</v>
      </c>
      <c r="D18" s="8">
        <v>0.5</v>
      </c>
      <c r="E18" s="18">
        <f>$D$31*A18</f>
        <v>12500000</v>
      </c>
      <c r="F18" s="19">
        <f t="shared" si="0"/>
        <v>-2500000</v>
      </c>
      <c r="G18" s="19">
        <f t="shared" si="1"/>
        <v>6250000</v>
      </c>
      <c r="H18" s="22">
        <f t="shared" si="2"/>
        <v>6250000</v>
      </c>
      <c r="I18" s="23">
        <f t="shared" si="4"/>
        <v>406249.99999999988</v>
      </c>
      <c r="J18" s="23">
        <f t="shared" si="3"/>
        <v>-381250</v>
      </c>
      <c r="K18" s="23">
        <f>($J$3-$K$3)*F18-(0.05*H18*$J$3)</f>
        <v>268750</v>
      </c>
      <c r="L18" s="7"/>
    </row>
    <row r="19" spans="1:12">
      <c r="A19" s="8">
        <v>0.5</v>
      </c>
      <c r="B19" s="9"/>
      <c r="C19" s="8">
        <v>0.75</v>
      </c>
      <c r="D19" s="8">
        <v>0.25</v>
      </c>
      <c r="E19" s="18">
        <f>$D$31*A19</f>
        <v>12500000</v>
      </c>
      <c r="F19" s="19">
        <f t="shared" si="0"/>
        <v>-2500000</v>
      </c>
      <c r="G19" s="19">
        <f t="shared" si="1"/>
        <v>9375000</v>
      </c>
      <c r="H19" s="22">
        <f t="shared" si="2"/>
        <v>3125000</v>
      </c>
      <c r="I19" s="23">
        <f t="shared" si="4"/>
        <v>-59375</v>
      </c>
      <c r="J19" s="23">
        <f t="shared" si="3"/>
        <v>-190625</v>
      </c>
      <c r="K19" s="23">
        <f>($J$3-$K$3)*F19-(0.05*H19*$J$3)</f>
        <v>459375</v>
      </c>
      <c r="L19" s="7"/>
    </row>
    <row r="20" spans="1:12">
      <c r="A20" s="8">
        <v>0.5</v>
      </c>
      <c r="B20" s="9"/>
      <c r="C20" s="8">
        <v>1</v>
      </c>
      <c r="D20" s="8">
        <v>0</v>
      </c>
      <c r="E20" s="18">
        <f>$D$31*A20</f>
        <v>12500000</v>
      </c>
      <c r="F20" s="19">
        <f t="shared" si="0"/>
        <v>-2500000</v>
      </c>
      <c r="G20" s="19">
        <f t="shared" si="1"/>
        <v>12500000</v>
      </c>
      <c r="H20" s="22">
        <f t="shared" si="2"/>
        <v>0</v>
      </c>
      <c r="I20" s="23">
        <f t="shared" si="4"/>
        <v>-524999.99999999988</v>
      </c>
      <c r="J20" s="23">
        <f t="shared" si="3"/>
        <v>0</v>
      </c>
      <c r="K20" s="23">
        <f>($J$3-$K$3)*F20-(0.05*H20*$J$3)</f>
        <v>650000</v>
      </c>
      <c r="L20" s="7"/>
    </row>
    <row r="21" spans="1:12">
      <c r="A21" s="10"/>
      <c r="B21" s="9"/>
      <c r="C21" s="10"/>
      <c r="D21" s="10"/>
      <c r="E21" s="18"/>
      <c r="F21" s="19"/>
      <c r="G21" s="19"/>
      <c r="H21" s="22"/>
      <c r="I21" s="23"/>
      <c r="J21" s="23"/>
      <c r="K21" s="23"/>
    </row>
    <row r="22" spans="1:12">
      <c r="A22" s="8">
        <v>0.25</v>
      </c>
      <c r="B22" s="9"/>
      <c r="C22" s="8">
        <v>0</v>
      </c>
      <c r="D22" s="8">
        <v>1</v>
      </c>
      <c r="E22" s="18">
        <f>$D$31*A22</f>
        <v>6250000</v>
      </c>
      <c r="F22" s="19">
        <f t="shared" si="0"/>
        <v>3750000</v>
      </c>
      <c r="G22" s="19">
        <f t="shared" si="1"/>
        <v>0</v>
      </c>
      <c r="H22" s="22">
        <f t="shared" si="2"/>
        <v>6250000</v>
      </c>
      <c r="I22" s="23">
        <f t="shared" si="4"/>
        <v>1718749.9999999995</v>
      </c>
      <c r="J22" s="23">
        <f t="shared" si="3"/>
        <v>-381250</v>
      </c>
      <c r="K22" s="23">
        <f>($J$3-$K$3)*F22-(0.05*H22*$J$3)</f>
        <v>-1356250</v>
      </c>
    </row>
    <row r="23" spans="1:12">
      <c r="A23" s="8">
        <v>0.25</v>
      </c>
      <c r="B23" s="9"/>
      <c r="C23" s="8">
        <v>0.25</v>
      </c>
      <c r="D23" s="8">
        <v>0.75</v>
      </c>
      <c r="E23" s="18">
        <f>$D$31*A23</f>
        <v>6250000</v>
      </c>
      <c r="F23" s="19">
        <f t="shared" si="0"/>
        <v>3750000</v>
      </c>
      <c r="G23" s="19">
        <f t="shared" si="1"/>
        <v>1562500</v>
      </c>
      <c r="H23" s="22">
        <f t="shared" si="2"/>
        <v>4687500</v>
      </c>
      <c r="I23" s="23">
        <f t="shared" si="4"/>
        <v>1485937.4999999998</v>
      </c>
      <c r="J23" s="23">
        <f t="shared" si="3"/>
        <v>-285937.5</v>
      </c>
      <c r="K23" s="23">
        <f>($J$3-$K$3)*F23-(0.05*H23*$J$3)</f>
        <v>-1260937.5</v>
      </c>
    </row>
    <row r="24" spans="1:12">
      <c r="A24" s="8">
        <v>0.25</v>
      </c>
      <c r="B24" s="9"/>
      <c r="C24" s="8">
        <v>0.5</v>
      </c>
      <c r="D24" s="8">
        <v>0.5</v>
      </c>
      <c r="E24" s="18">
        <f>$D$31*A24</f>
        <v>6250000</v>
      </c>
      <c r="F24" s="19">
        <f t="shared" si="0"/>
        <v>3750000</v>
      </c>
      <c r="G24" s="19">
        <f t="shared" si="1"/>
        <v>3125000</v>
      </c>
      <c r="H24" s="22">
        <f t="shared" si="2"/>
        <v>3125000</v>
      </c>
      <c r="I24" s="23">
        <f t="shared" si="4"/>
        <v>1253124.9999999998</v>
      </c>
      <c r="J24" s="23">
        <f t="shared" si="3"/>
        <v>-190625</v>
      </c>
      <c r="K24" s="23">
        <f>($J$3-$K$3)*F24-(0.05*H24*$J$3)</f>
        <v>-1165625</v>
      </c>
    </row>
    <row r="25" spans="1:12">
      <c r="A25" s="8">
        <v>0.25</v>
      </c>
      <c r="B25" s="9"/>
      <c r="C25" s="8">
        <v>0.75</v>
      </c>
      <c r="D25" s="8">
        <v>0.25</v>
      </c>
      <c r="E25" s="18">
        <f>$D$31*A25</f>
        <v>6250000</v>
      </c>
      <c r="F25" s="19">
        <f t="shared" si="0"/>
        <v>3750000</v>
      </c>
      <c r="G25" s="19">
        <f t="shared" si="1"/>
        <v>4687500</v>
      </c>
      <c r="H25" s="22">
        <f t="shared" si="2"/>
        <v>1562500</v>
      </c>
      <c r="I25" s="23">
        <f t="shared" si="4"/>
        <v>1020312.4999999998</v>
      </c>
      <c r="J25" s="23">
        <f t="shared" si="3"/>
        <v>-95312.5</v>
      </c>
      <c r="K25" s="23">
        <f>($J$3-$K$3)*F25-(0.05*H25*$J$3)</f>
        <v>-1070312.5</v>
      </c>
    </row>
    <row r="26" spans="1:12">
      <c r="A26" s="8">
        <v>0.25</v>
      </c>
      <c r="B26" s="9"/>
      <c r="C26" s="8">
        <v>1</v>
      </c>
      <c r="D26" s="8">
        <v>0</v>
      </c>
      <c r="E26" s="18">
        <f>$D$31*A26</f>
        <v>6250000</v>
      </c>
      <c r="F26" s="19">
        <f t="shared" si="0"/>
        <v>3750000</v>
      </c>
      <c r="G26" s="19">
        <f t="shared" si="1"/>
        <v>6250000</v>
      </c>
      <c r="H26" s="22">
        <f t="shared" si="2"/>
        <v>0</v>
      </c>
      <c r="I26" s="23">
        <f t="shared" si="4"/>
        <v>787499.99999999988</v>
      </c>
      <c r="J26" s="23">
        <f t="shared" si="3"/>
        <v>0</v>
      </c>
      <c r="K26" s="23">
        <f>($J$3-$K$3)*F26-(0.05*H26*$J$3)</f>
        <v>-975000</v>
      </c>
    </row>
    <row r="27" spans="1:12">
      <c r="A27" s="10"/>
      <c r="B27" s="9"/>
      <c r="C27" s="10"/>
      <c r="D27" s="10"/>
      <c r="E27" s="18"/>
      <c r="F27" s="19"/>
      <c r="G27" s="19"/>
      <c r="H27" s="22"/>
      <c r="I27" s="23"/>
      <c r="J27" s="23"/>
      <c r="K27" s="23"/>
    </row>
    <row r="28" spans="1:12" ht="13.5" thickBot="1">
      <c r="A28" s="11">
        <v>0</v>
      </c>
      <c r="B28" s="12"/>
      <c r="C28" s="11">
        <v>0</v>
      </c>
      <c r="D28" s="11">
        <v>0</v>
      </c>
      <c r="E28" s="20">
        <f>$D$31*A28</f>
        <v>0</v>
      </c>
      <c r="F28" s="21">
        <f t="shared" si="0"/>
        <v>10000000</v>
      </c>
      <c r="G28" s="21">
        <f t="shared" si="1"/>
        <v>0</v>
      </c>
      <c r="H28" s="24">
        <f t="shared" si="2"/>
        <v>0</v>
      </c>
      <c r="I28" s="25">
        <f t="shared" si="4"/>
        <v>2099999.9999999995</v>
      </c>
      <c r="J28" s="33">
        <f t="shared" si="3"/>
        <v>0</v>
      </c>
      <c r="K28" s="25">
        <f>($J$3-$K$3)*F28-(0.05*H28*$J$3)</f>
        <v>-2600000</v>
      </c>
    </row>
    <row r="29" spans="1:12">
      <c r="C29" s="30" t="s">
        <v>9</v>
      </c>
      <c r="D29" s="30"/>
      <c r="E29" s="30"/>
      <c r="H29" s="31" t="s">
        <v>13</v>
      </c>
      <c r="I29" s="31"/>
      <c r="J29" s="32"/>
    </row>
    <row r="30" spans="1:12">
      <c r="C30" t="s">
        <v>4</v>
      </c>
      <c r="D30">
        <v>1000</v>
      </c>
      <c r="E30" t="s">
        <v>5</v>
      </c>
      <c r="H30" t="s">
        <v>4</v>
      </c>
      <c r="I30">
        <v>1000</v>
      </c>
      <c r="J30" t="s">
        <v>5</v>
      </c>
    </row>
    <row r="31" spans="1:12">
      <c r="C31" t="s">
        <v>6</v>
      </c>
      <c r="D31" s="16">
        <f>D30*25000</f>
        <v>25000000</v>
      </c>
      <c r="E31" t="s">
        <v>5</v>
      </c>
      <c r="H31" t="s">
        <v>6</v>
      </c>
      <c r="I31" s="16">
        <f>I30*B1</f>
        <v>10000000</v>
      </c>
      <c r="J31" t="s">
        <v>5</v>
      </c>
    </row>
    <row r="32" spans="1:12">
      <c r="C32" t="s">
        <v>6</v>
      </c>
      <c r="D32" s="17">
        <f>$D$31*F32</f>
        <v>30500000</v>
      </c>
      <c r="E32" t="s">
        <v>7</v>
      </c>
      <c r="F32">
        <v>1.22</v>
      </c>
      <c r="H32" t="s">
        <v>6</v>
      </c>
      <c r="I32" s="17">
        <f>$I$31*K32</f>
        <v>12200000</v>
      </c>
      <c r="J32" t="s">
        <v>7</v>
      </c>
      <c r="K32">
        <v>1.22</v>
      </c>
    </row>
    <row r="33" spans="3:11">
      <c r="D33" s="17">
        <f>$D$31*F33</f>
        <v>25250000</v>
      </c>
      <c r="F33">
        <v>1.01</v>
      </c>
      <c r="I33" s="17">
        <f>$I$31*K33</f>
        <v>10100000</v>
      </c>
      <c r="K33">
        <v>1.01</v>
      </c>
    </row>
    <row r="34" spans="3:11">
      <c r="C34" s="7"/>
      <c r="D34" s="17">
        <f>$D$31*F34</f>
        <v>37000000</v>
      </c>
      <c r="F34">
        <v>1.48</v>
      </c>
      <c r="H34" s="7"/>
      <c r="I34" s="17">
        <f>$I$31*K34</f>
        <v>14800000</v>
      </c>
      <c r="K34">
        <v>1.48</v>
      </c>
    </row>
  </sheetData>
  <mergeCells count="5">
    <mergeCell ref="C29:E29"/>
    <mergeCell ref="H29:J29"/>
    <mergeCell ref="I1:K1"/>
    <mergeCell ref="A2:D2"/>
    <mergeCell ref="I2:K2"/>
  </mergeCells>
  <phoneticPr fontId="4" type="noConversion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25,000</vt:lpstr>
      <vt:lpstr>30,000</vt:lpstr>
      <vt:lpstr>10,000</vt:lpstr>
    </vt:vector>
  </TitlesOfParts>
  <Company>Harvard Business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Luchs</dc:creator>
  <cp:lastModifiedBy>wreese</cp:lastModifiedBy>
  <cp:lastPrinted>2014-11-17T17:35:45Z</cp:lastPrinted>
  <dcterms:created xsi:type="dcterms:W3CDTF">2004-03-02T19:32:07Z</dcterms:created>
  <dcterms:modified xsi:type="dcterms:W3CDTF">2019-05-07T17:37:10Z</dcterms:modified>
</cp:coreProperties>
</file>