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reese\Documents\Corp. Risk Mgmt\Third Weekend Materials\"/>
    </mc:Choice>
  </mc:AlternateContent>
  <bookViews>
    <workbookView xWindow="0" yWindow="45" windowWidth="22980" windowHeight="955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N3" i="1" l="1"/>
  <c r="O3" i="1" s="1"/>
  <c r="R3" i="1" s="1"/>
  <c r="P14" i="1"/>
  <c r="Q14" i="1"/>
  <c r="R4" i="1"/>
  <c r="R5" i="1"/>
  <c r="R6" i="1"/>
  <c r="R7" i="1"/>
  <c r="R8" i="1"/>
  <c r="R9" i="1"/>
  <c r="R10" i="1"/>
  <c r="R11" i="1"/>
  <c r="R12" i="1"/>
  <c r="R13" i="1"/>
  <c r="J12" i="1" l="1"/>
  <c r="C20" i="1" l="1"/>
  <c r="C23" i="1" s="1"/>
  <c r="C25" i="1" s="1"/>
  <c r="C27" i="1" s="1"/>
  <c r="C38" i="1" s="1"/>
  <c r="G6" i="1" l="1"/>
  <c r="C12" i="1" l="1"/>
  <c r="A23" i="1" l="1"/>
  <c r="A25" i="1" s="1"/>
  <c r="A24" i="1" l="1"/>
</calcChain>
</file>

<file path=xl/sharedStrings.xml><?xml version="1.0" encoding="utf-8"?>
<sst xmlns="http://schemas.openxmlformats.org/spreadsheetml/2006/main" count="11" uniqueCount="11">
  <si>
    <t>FV</t>
  </si>
  <si>
    <t>CR</t>
  </si>
  <si>
    <t>YTM</t>
  </si>
  <si>
    <t>Dis-bank</t>
  </si>
  <si>
    <t>bank-FrU</t>
  </si>
  <si>
    <t>Yen bank-Dis</t>
  </si>
  <si>
    <t>Yen FrU-bank</t>
  </si>
  <si>
    <t>Yen Bank net</t>
  </si>
  <si>
    <t>ECU Bank Net</t>
  </si>
  <si>
    <t>What's in it for the bank?</t>
  </si>
  <si>
    <t>Bank Net ECU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</si>
</sst>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8" formatCode="&quot;$&quot;#,##0.00_);[Red]\(&quot;$&quot;#,##0.00\)"/>
    <numFmt numFmtId="164" formatCode="0.000%"/>
    <numFmt numFmtId="165" formatCode="0.0000%"/>
    <numFmt numFmtId="166" formatCode="&quot;$&quot;#,##0.0000_);[Red]\(&quot;$&quot;#,##0.0000\)"/>
    <numFmt numFmtId="167" formatCode="0.00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164" fontId="0" fillId="0" borderId="0" xfId="0" applyNumberFormat="1"/>
    <xf numFmtId="164" fontId="0" fillId="0" borderId="0" xfId="1" applyNumberFormat="1" applyFont="1"/>
    <xf numFmtId="10" fontId="0" fillId="0" borderId="0" xfId="0" applyNumberFormat="1"/>
    <xf numFmtId="8" fontId="0" fillId="0" borderId="0" xfId="0" applyNumberFormat="1"/>
    <xf numFmtId="165" fontId="0" fillId="0" borderId="0" xfId="0" applyNumberFormat="1"/>
    <xf numFmtId="166" fontId="0" fillId="0" borderId="0" xfId="0" applyNumberFormat="1"/>
    <xf numFmtId="167" fontId="0" fillId="0" borderId="0" xfId="0" applyNumberFormat="1"/>
    <xf numFmtId="0" fontId="0" fillId="0" borderId="0" xfId="0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tabSelected="1" zoomScaleNormal="100" workbookViewId="0"/>
  </sheetViews>
  <sheetFormatPr defaultRowHeight="15" x14ac:dyDescent="0.25"/>
  <cols>
    <col min="3" max="3" width="11.28515625" customWidth="1"/>
    <col min="7" max="7" width="12.140625" customWidth="1"/>
    <col min="12" max="12" width="12.28515625" customWidth="1"/>
    <col min="13" max="15" width="12.5703125" customWidth="1"/>
    <col min="18" max="18" width="13.28515625" customWidth="1"/>
  </cols>
  <sheetData>
    <row r="1" spans="1:18" x14ac:dyDescent="0.25">
      <c r="A1">
        <v>-14445.153</v>
      </c>
      <c r="C1">
        <v>-79290</v>
      </c>
      <c r="J1">
        <v>78.498921999999993</v>
      </c>
      <c r="L1" s="8" t="s">
        <v>9</v>
      </c>
      <c r="M1" s="8"/>
      <c r="N1" s="8"/>
      <c r="O1" s="8"/>
      <c r="P1" s="8"/>
      <c r="Q1" s="8"/>
      <c r="R1" s="8"/>
    </row>
    <row r="2" spans="1:18" x14ac:dyDescent="0.25">
      <c r="A2">
        <v>483.226</v>
      </c>
      <c r="C2">
        <v>7350</v>
      </c>
      <c r="F2" t="s">
        <v>0</v>
      </c>
      <c r="G2">
        <v>14057.5</v>
      </c>
      <c r="J2">
        <v>-7.3</v>
      </c>
      <c r="L2" t="s">
        <v>5</v>
      </c>
      <c r="M2" t="s">
        <v>6</v>
      </c>
      <c r="N2" t="s">
        <v>7</v>
      </c>
      <c r="O2" t="s">
        <v>8</v>
      </c>
      <c r="P2" t="s">
        <v>3</v>
      </c>
      <c r="Q2" t="s">
        <v>4</v>
      </c>
      <c r="R2" t="s">
        <v>10</v>
      </c>
    </row>
    <row r="3" spans="1:18" x14ac:dyDescent="0.25">
      <c r="A3">
        <v>483.226</v>
      </c>
      <c r="C3">
        <v>7350</v>
      </c>
      <c r="F3" t="s">
        <v>1</v>
      </c>
      <c r="G3" s="3">
        <v>6.8750000000000006E-2</v>
      </c>
      <c r="J3">
        <v>-7.3</v>
      </c>
      <c r="L3" s="7">
        <v>-14445.153</v>
      </c>
      <c r="M3">
        <v>14591.73</v>
      </c>
      <c r="N3" s="7">
        <f>L3+M3</f>
        <v>146.57699999999932</v>
      </c>
      <c r="O3" s="7">
        <f>N3*0.005434</f>
        <v>0.79649941799999624</v>
      </c>
      <c r="P3">
        <v>78.498999999999995</v>
      </c>
      <c r="Q3">
        <v>-79.290000000000006</v>
      </c>
      <c r="R3" s="7">
        <f>P3+Q3+O3</f>
        <v>5.4994179999852122E-3</v>
      </c>
    </row>
    <row r="4" spans="1:18" x14ac:dyDescent="0.25">
      <c r="A4">
        <v>483.226</v>
      </c>
      <c r="C4">
        <v>7350</v>
      </c>
      <c r="F4" t="s">
        <v>2</v>
      </c>
      <c r="G4" s="3">
        <v>6.83E-2</v>
      </c>
      <c r="J4">
        <v>-7.3</v>
      </c>
      <c r="P4">
        <v>-7.3</v>
      </c>
      <c r="Q4">
        <v>7.35</v>
      </c>
      <c r="R4">
        <f t="shared" ref="R4:R13" si="0">P4+Q4</f>
        <v>4.9999999999999822E-2</v>
      </c>
    </row>
    <row r="5" spans="1:18" x14ac:dyDescent="0.25">
      <c r="A5">
        <v>483.226</v>
      </c>
      <c r="C5">
        <v>7350</v>
      </c>
      <c r="J5">
        <v>-7.3</v>
      </c>
      <c r="P5">
        <v>-7.3</v>
      </c>
      <c r="Q5">
        <v>7.35</v>
      </c>
      <c r="R5">
        <f t="shared" si="0"/>
        <v>4.9999999999999822E-2</v>
      </c>
    </row>
    <row r="6" spans="1:18" x14ac:dyDescent="0.25">
      <c r="A6">
        <v>483.226</v>
      </c>
      <c r="C6">
        <v>7350</v>
      </c>
      <c r="G6" s="4">
        <f>PV(G4/2,20,483.226,G2)</f>
        <v>-14102.792599457518</v>
      </c>
      <c r="J6">
        <v>-7.3</v>
      </c>
      <c r="P6">
        <v>-7.3</v>
      </c>
      <c r="Q6">
        <v>7.35</v>
      </c>
      <c r="R6">
        <f t="shared" si="0"/>
        <v>4.9999999999999822E-2</v>
      </c>
    </row>
    <row r="7" spans="1:18" x14ac:dyDescent="0.25">
      <c r="A7">
        <v>483.226</v>
      </c>
      <c r="C7">
        <v>23350</v>
      </c>
      <c r="J7">
        <v>-23.3</v>
      </c>
      <c r="P7">
        <v>-7.3</v>
      </c>
      <c r="Q7">
        <v>7.35</v>
      </c>
      <c r="R7">
        <f t="shared" si="0"/>
        <v>4.9999999999999822E-2</v>
      </c>
    </row>
    <row r="8" spans="1:18" x14ac:dyDescent="0.25">
      <c r="A8">
        <v>483.226</v>
      </c>
      <c r="C8">
        <v>21880</v>
      </c>
      <c r="J8">
        <v>-21.84</v>
      </c>
      <c r="P8">
        <v>-7.3</v>
      </c>
      <c r="Q8">
        <v>7.35</v>
      </c>
      <c r="R8">
        <f t="shared" si="0"/>
        <v>4.9999999999999822E-2</v>
      </c>
    </row>
    <row r="9" spans="1:18" x14ac:dyDescent="0.25">
      <c r="A9">
        <v>483.226</v>
      </c>
      <c r="C9">
        <v>20410</v>
      </c>
      <c r="J9">
        <v>-20.38</v>
      </c>
      <c r="P9">
        <v>-23.3</v>
      </c>
      <c r="Q9">
        <v>23.35</v>
      </c>
      <c r="R9">
        <f t="shared" si="0"/>
        <v>5.0000000000000711E-2</v>
      </c>
    </row>
    <row r="10" spans="1:18" x14ac:dyDescent="0.25">
      <c r="A10">
        <v>483.226</v>
      </c>
      <c r="C10">
        <v>18940</v>
      </c>
      <c r="J10">
        <v>-18.920000000000002</v>
      </c>
      <c r="P10">
        <v>-21.84</v>
      </c>
      <c r="Q10">
        <v>21.88</v>
      </c>
      <c r="R10">
        <f t="shared" si="0"/>
        <v>3.9999999999999147E-2</v>
      </c>
    </row>
    <row r="11" spans="1:18" x14ac:dyDescent="0.25">
      <c r="A11">
        <v>1808.1410000000001</v>
      </c>
      <c r="C11">
        <v>17470</v>
      </c>
      <c r="J11">
        <v>-17.46</v>
      </c>
      <c r="P11">
        <v>-20.38</v>
      </c>
      <c r="Q11">
        <v>20.41</v>
      </c>
      <c r="R11">
        <f t="shared" si="0"/>
        <v>3.0000000000001137E-2</v>
      </c>
    </row>
    <row r="12" spans="1:18" x14ac:dyDescent="0.25">
      <c r="A12">
        <v>1764.65</v>
      </c>
      <c r="C12" s="1">
        <f>IRR(C1:C11)</f>
        <v>9.3512028595486907E-2</v>
      </c>
      <c r="J12" s="5">
        <f>IRR(J1:J11)</f>
        <v>9.4726723765131027E-2</v>
      </c>
      <c r="P12">
        <v>-18.920000000000002</v>
      </c>
      <c r="Q12">
        <v>18.940000000000001</v>
      </c>
      <c r="R12">
        <f t="shared" si="0"/>
        <v>1.9999999999999574E-2</v>
      </c>
    </row>
    <row r="13" spans="1:18" x14ac:dyDescent="0.25">
      <c r="A13">
        <v>1721.16</v>
      </c>
      <c r="P13">
        <v>-17.46</v>
      </c>
      <c r="Q13">
        <v>17.47</v>
      </c>
      <c r="R13">
        <f t="shared" si="0"/>
        <v>9.9999999999980105E-3</v>
      </c>
    </row>
    <row r="14" spans="1:18" x14ac:dyDescent="0.25">
      <c r="A14">
        <v>1677.67</v>
      </c>
      <c r="P14" s="3">
        <f t="shared" ref="P14:Q14" si="1">IRR(P3:P13)</f>
        <v>9.4726540733470532E-2</v>
      </c>
      <c r="Q14" s="3">
        <f t="shared" si="1"/>
        <v>9.3512028595486907E-2</v>
      </c>
      <c r="R14" s="3"/>
    </row>
    <row r="15" spans="1:18" x14ac:dyDescent="0.25">
      <c r="A15">
        <v>1634.1790000000001</v>
      </c>
    </row>
    <row r="16" spans="1:18" x14ac:dyDescent="0.25">
      <c r="A16">
        <v>1590.6890000000001</v>
      </c>
    </row>
    <row r="17" spans="1:3" x14ac:dyDescent="0.25">
      <c r="A17">
        <v>1547.1990000000001</v>
      </c>
    </row>
    <row r="18" spans="1:3" x14ac:dyDescent="0.25">
      <c r="A18">
        <v>1503.7080000000001</v>
      </c>
    </row>
    <row r="19" spans="1:3" x14ac:dyDescent="0.25">
      <c r="A19">
        <v>1460.2180000000001</v>
      </c>
      <c r="C19" s="3">
        <v>6.83E-2</v>
      </c>
    </row>
    <row r="20" spans="1:3" x14ac:dyDescent="0.25">
      <c r="A20">
        <v>1416.7280000000001</v>
      </c>
      <c r="C20" s="1">
        <f>SQRT(1+C19)-1</f>
        <v>3.3585990617132966E-2</v>
      </c>
    </row>
    <row r="21" spans="1:3" x14ac:dyDescent="0.25">
      <c r="A21">
        <v>1520.45</v>
      </c>
    </row>
    <row r="23" spans="1:3" x14ac:dyDescent="0.25">
      <c r="A23" s="1">
        <f>IRR(A1:A21)</f>
        <v>3.4457467222854143E-2</v>
      </c>
      <c r="C23" s="4">
        <f>NPV(C20,A2:A21)</f>
        <v>14591.732744325833</v>
      </c>
    </row>
    <row r="24" spans="1:3" x14ac:dyDescent="0.25">
      <c r="A24" s="2">
        <f>A23*2</f>
        <v>6.8914934445708287E-2</v>
      </c>
      <c r="C24">
        <v>5.4339999999999996E-3</v>
      </c>
    </row>
    <row r="25" spans="1:3" x14ac:dyDescent="0.25">
      <c r="A25" s="2">
        <f>(1+A23)^2-1</f>
        <v>7.0102251493122436E-2</v>
      </c>
      <c r="C25" s="6">
        <f>C23*C24</f>
        <v>79.291475732666569</v>
      </c>
    </row>
    <row r="27" spans="1:3" x14ac:dyDescent="0.25">
      <c r="C27" s="4">
        <f>-C25*1000</f>
        <v>-79291.475732666571</v>
      </c>
    </row>
    <row r="28" spans="1:3" x14ac:dyDescent="0.25">
      <c r="C28">
        <v>7350</v>
      </c>
    </row>
    <row r="29" spans="1:3" x14ac:dyDescent="0.25">
      <c r="C29">
        <v>7350</v>
      </c>
    </row>
    <row r="30" spans="1:3" x14ac:dyDescent="0.25">
      <c r="C30">
        <v>7350</v>
      </c>
    </row>
    <row r="31" spans="1:3" x14ac:dyDescent="0.25">
      <c r="C31">
        <v>7350</v>
      </c>
    </row>
    <row r="32" spans="1:3" x14ac:dyDescent="0.25">
      <c r="C32">
        <v>7350</v>
      </c>
    </row>
    <row r="33" spans="3:3" x14ac:dyDescent="0.25">
      <c r="C33">
        <v>23350</v>
      </c>
    </row>
    <row r="34" spans="3:3" x14ac:dyDescent="0.25">
      <c r="C34">
        <v>21880</v>
      </c>
    </row>
    <row r="35" spans="3:3" x14ac:dyDescent="0.25">
      <c r="C35">
        <v>20410</v>
      </c>
    </row>
    <row r="36" spans="3:3" x14ac:dyDescent="0.25">
      <c r="C36">
        <v>18940</v>
      </c>
    </row>
    <row r="37" spans="3:3" x14ac:dyDescent="0.25">
      <c r="C37">
        <v>17470</v>
      </c>
    </row>
    <row r="38" spans="3:3" x14ac:dyDescent="0.25">
      <c r="C38" s="5">
        <f>IRR(C27:C37)</f>
        <v>9.3508605134632772E-2</v>
      </c>
    </row>
  </sheetData>
  <mergeCells count="1">
    <mergeCell ref="L1:R1"/>
  </mergeCells>
  <printOptions gridLines="1"/>
  <pageMargins left="0.7" right="0.7" top="0.75" bottom="0.75" header="0.3" footer="0.3"/>
  <pageSetup scale="93" orientation="portrait" r:id="rId1"/>
  <colBreaks count="1" manualBreakCount="1">
    <brk id="1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</dc:creator>
  <cp:lastModifiedBy>wreese</cp:lastModifiedBy>
  <dcterms:created xsi:type="dcterms:W3CDTF">2015-03-22T22:28:20Z</dcterms:created>
  <dcterms:modified xsi:type="dcterms:W3CDTF">2017-04-17T20:11:46Z</dcterms:modified>
</cp:coreProperties>
</file>